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24226"/>
  <mc:AlternateContent xmlns:mc="http://schemas.openxmlformats.org/markup-compatibility/2006">
    <mc:Choice Requires="x15">
      <x15ac:absPath xmlns:x15ac="http://schemas.microsoft.com/office/spreadsheetml/2010/11/ac" url="P:\Aktive statistikker\FT-statistikker\Markedsandele for pensionsselskaber\"/>
    </mc:Choice>
  </mc:AlternateContent>
  <xr:revisionPtr revIDLastSave="0" documentId="13_ncr:1_{7612AD5A-44FF-4FD9-AD27-F9514A8B3602}" xr6:coauthVersionLast="47" xr6:coauthVersionMax="47" xr10:uidLastSave="{00000000-0000-0000-0000-000000000000}"/>
  <bookViews>
    <workbookView xWindow="-120" yWindow="-120" windowWidth="29040" windowHeight="17640" xr2:uid="{00000000-000D-0000-FFFF-FFFF00000000}"/>
  </bookViews>
  <sheets>
    <sheet name="2023" sheetId="26" r:id="rId1"/>
    <sheet name="2022" sheetId="24" r:id="rId2"/>
    <sheet name="2021" sheetId="23" r:id="rId3"/>
    <sheet name="2020" sheetId="22" r:id="rId4"/>
    <sheet name="2019" sheetId="20" r:id="rId5"/>
    <sheet name="2018" sheetId="18" r:id="rId6"/>
    <sheet name="2017" sheetId="17" r:id="rId7"/>
    <sheet name="2016" sheetId="16" r:id="rId8"/>
    <sheet name="2015" sheetId="15" r:id="rId9"/>
    <sheet name="2014" sheetId="10" r:id="rId10"/>
    <sheet name="2013" sheetId="13" r:id="rId11"/>
    <sheet name="2012" sheetId="12" r:id="rId12"/>
    <sheet name="2011" sheetId="11" r:id="rId13"/>
    <sheet name="2010" sheetId="14" r:id="rId14"/>
    <sheet name="2009" sheetId="8" r:id="rId15"/>
    <sheet name="2008" sheetId="1" r:id="rId16"/>
    <sheet name="2007" sheetId="6" r:id="rId17"/>
    <sheet name="2006" sheetId="7" r:id="rId18"/>
    <sheet name="2005" sheetId="5" r:id="rId19"/>
    <sheet name="2004" sheetId="4" r:id="rId20"/>
    <sheet name="2003" sheetId="3" r:id="rId21"/>
    <sheet name="Dokumentation" sheetId="25" r:id="rId22"/>
  </sheets>
  <definedNames>
    <definedName name="_xlnm.Print_Area" localSheetId="19">'2004'!$A$1:$C$87</definedName>
    <definedName name="_xlnm.Print_Area" localSheetId="9">'2014'!$A$1:$C$59</definedName>
    <definedName name="_xlnm.Print_Area" localSheetId="8">'2015'!$A$1:$C$49</definedName>
    <definedName name="_xlnm.Print_Area" localSheetId="7">'2016'!$A$1:$C$54</definedName>
    <definedName name="_xlnm.Print_Area" localSheetId="6">'2017'!$A$1:$C$55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6" i="26" l="1"/>
  <c r="C31" i="26"/>
  <c r="B31" i="26"/>
  <c r="C46" i="26"/>
  <c r="B31" i="24"/>
  <c r="B46" i="24"/>
  <c r="C45" i="24"/>
  <c r="B45" i="24"/>
  <c r="B44" i="24"/>
  <c r="C31" i="24"/>
  <c r="B44" i="23"/>
  <c r="B45" i="23"/>
  <c r="C44" i="24"/>
  <c r="B45" i="22"/>
  <c r="B31" i="23"/>
  <c r="C45" i="23"/>
  <c r="C44" i="23"/>
  <c r="C46" i="22"/>
  <c r="C45" i="22"/>
  <c r="B47" i="22"/>
  <c r="C47" i="22"/>
  <c r="B46" i="22"/>
  <c r="B32" i="22"/>
  <c r="C43" i="20"/>
  <c r="C42" i="20"/>
  <c r="C42" i="18"/>
  <c r="B43" i="20"/>
  <c r="B43" i="18"/>
  <c r="B42" i="20"/>
  <c r="B42" i="18"/>
  <c r="B44" i="18"/>
  <c r="B44" i="20"/>
  <c r="C44" i="20"/>
  <c r="C44" i="18"/>
  <c r="C43" i="18"/>
  <c r="B63" i="14"/>
  <c r="B62" i="14"/>
  <c r="B64" i="14"/>
  <c r="C64" i="14"/>
  <c r="B61" i="14"/>
  <c r="B60" i="14"/>
  <c r="C60" i="14"/>
  <c r="B44" i="14"/>
  <c r="C63" i="14"/>
  <c r="B51" i="6"/>
  <c r="C72" i="6"/>
  <c r="B66" i="8"/>
  <c r="C66" i="8"/>
  <c r="B65" i="8"/>
  <c r="C65" i="8"/>
  <c r="B64" i="8"/>
  <c r="C64" i="8"/>
  <c r="B63" i="8"/>
  <c r="B67" i="8"/>
  <c r="C67" i="8"/>
  <c r="B46" i="8"/>
  <c r="C95" i="3"/>
  <c r="C96" i="3"/>
  <c r="C97" i="3"/>
  <c r="C98" i="3"/>
  <c r="C99" i="3"/>
  <c r="C94" i="3"/>
  <c r="B100" i="3"/>
  <c r="C100" i="3"/>
  <c r="C74" i="4"/>
  <c r="C75" i="4"/>
  <c r="C76" i="4"/>
  <c r="C77" i="4"/>
  <c r="C78" i="4"/>
  <c r="C73" i="4"/>
  <c r="B79" i="4"/>
  <c r="C79" i="4"/>
  <c r="C72" i="5"/>
  <c r="C73" i="5"/>
  <c r="C74" i="5"/>
  <c r="C75" i="5"/>
  <c r="C71" i="5"/>
  <c r="B76" i="5"/>
  <c r="C76" i="5"/>
  <c r="C68" i="7"/>
  <c r="C66" i="7"/>
  <c r="C67" i="7"/>
  <c r="C69" i="7"/>
  <c r="C65" i="7"/>
  <c r="B70" i="7"/>
  <c r="C70" i="7"/>
  <c r="B70" i="1"/>
  <c r="C70" i="1"/>
  <c r="C65" i="1"/>
  <c r="C67" i="1"/>
  <c r="C68" i="1"/>
  <c r="C66" i="1"/>
  <c r="C69" i="1"/>
  <c r="C46" i="8"/>
  <c r="C62" i="14"/>
  <c r="C71" i="6"/>
  <c r="C69" i="6"/>
  <c r="C70" i="6"/>
  <c r="C63" i="8"/>
  <c r="C74" i="6"/>
  <c r="C73" i="6"/>
  <c r="C75" i="6"/>
  <c r="B45" i="18"/>
  <c r="C45" i="18"/>
  <c r="C61" i="14"/>
  <c r="B46" i="23"/>
  <c r="C46" i="23"/>
  <c r="C46" i="24"/>
  <c r="C44" i="26"/>
  <c r="C45" i="26"/>
</calcChain>
</file>

<file path=xl/sharedStrings.xml><?xml version="1.0" encoding="utf-8"?>
<sst xmlns="http://schemas.openxmlformats.org/spreadsheetml/2006/main" count="1323" uniqueCount="360">
  <si>
    <t>Beløb i mio. kr.</t>
  </si>
  <si>
    <t>Markedsandel i pct.</t>
  </si>
  <si>
    <t>Bruttopræmier og medlemsbidrag</t>
  </si>
  <si>
    <t>Koncern</t>
  </si>
  <si>
    <t>Danske selskabers koncerntilknytning - navne og tilhørsforhold i 2008</t>
  </si>
  <si>
    <t>Danica</t>
  </si>
  <si>
    <t>PFA Pension</t>
  </si>
  <si>
    <t>Nordea</t>
  </si>
  <si>
    <t>PensionDanmark Pens.</t>
  </si>
  <si>
    <t>Kommunernes Pension</t>
  </si>
  <si>
    <t>Industriens Pension</t>
  </si>
  <si>
    <t>PenSam</t>
  </si>
  <si>
    <t>SEB</t>
  </si>
  <si>
    <t>AP Pension Liv</t>
  </si>
  <si>
    <t>Lærernes Pension</t>
  </si>
  <si>
    <t>Topdanmark</t>
  </si>
  <si>
    <t>Sygeplejersker</t>
  </si>
  <si>
    <t>Magistrene</t>
  </si>
  <si>
    <t>Børne- og Ungdomspædagoger</t>
  </si>
  <si>
    <t>Skandia</t>
  </si>
  <si>
    <t>Jurister og Økonomer</t>
  </si>
  <si>
    <t>Social-pædagoger</t>
  </si>
  <si>
    <t xml:space="preserve">Lægerne </t>
  </si>
  <si>
    <t>FunktionærPension</t>
  </si>
  <si>
    <t>BANKPENSION</t>
  </si>
  <si>
    <t>Topdanmark Link</t>
  </si>
  <si>
    <t>Alm. Brand Liv</t>
  </si>
  <si>
    <t>Finanssektoren</t>
  </si>
  <si>
    <t>Ergofysioterapeuter</t>
  </si>
  <si>
    <t>Danske civil- og akademiingeniører</t>
  </si>
  <si>
    <t>ALKA Liv II</t>
  </si>
  <si>
    <t>Nærings- og Nydelsesmiddelområdet</t>
  </si>
  <si>
    <t>Lægesekretærer</t>
  </si>
  <si>
    <t>Kontorpersonale</t>
  </si>
  <si>
    <t>Jordbrug og Dyrlæger</t>
  </si>
  <si>
    <t>Bioanalytikernes Pk.</t>
  </si>
  <si>
    <t>Teknikum- og Diplomingeniører</t>
  </si>
  <si>
    <t>Kost- og Ernæring Pk</t>
  </si>
  <si>
    <t>PHI Pk.</t>
  </si>
  <si>
    <t>Arkitekter</t>
  </si>
  <si>
    <t>Farmakonomer</t>
  </si>
  <si>
    <t>Arbejdstagernes Pensionskasse</t>
  </si>
  <si>
    <t>Jordemødre</t>
  </si>
  <si>
    <t>Apoteker/Farmaceuter</t>
  </si>
  <si>
    <t>Slagteriernes Gruppeliv</t>
  </si>
  <si>
    <t>Værkstedsfunktionærer</t>
  </si>
  <si>
    <t>SHB Liv</t>
  </si>
  <si>
    <t>I alt</t>
  </si>
  <si>
    <t xml:space="preserve">Kilde: Finanstilsynet </t>
  </si>
  <si>
    <t>Danica - Danica Liv III, Danica Pension, Danica Pension I</t>
  </si>
  <si>
    <t>SEB - SEB LInk, SEB Liv, SEB Liv III, SEB Pension</t>
  </si>
  <si>
    <t xml:space="preserve">Skandia - Skandia Link, Skandia Liv, Skandia Liv A </t>
  </si>
  <si>
    <t>Nordea -  Nordea Liv, Nordea Liv III, Nordea Liv A</t>
  </si>
  <si>
    <t>Topdanmark- Topdanmark Link, Topdanmark Liv, Topdanmark Liv II, Topdanmark Liv III, Topdanmark Liv V, Nykredit Livsforsikring</t>
  </si>
  <si>
    <t>PenSam- PenSam Liv, PMF-Pension, Amtsvejmænd m.fl., Portører, Sygehjælpere, Trafikfunktionærer</t>
  </si>
  <si>
    <t>Administrationsfællesskaber</t>
  </si>
  <si>
    <t>Sampension: Kommunepension</t>
  </si>
  <si>
    <t>Unipension: Arkitekterne, Magistre &amp; Psykologer, Jordbrugsakademikere &amp; Dyrlæger.</t>
  </si>
  <si>
    <t>Medlemspension: Farmakonomer, Apotekere &amp; Farmaceuter, Værkstedsfunktionærer</t>
  </si>
  <si>
    <t>Medlemspension</t>
  </si>
  <si>
    <t>PHI/PNN</t>
  </si>
  <si>
    <t>Unipension</t>
  </si>
  <si>
    <t>PKA</t>
  </si>
  <si>
    <t>Sampension</t>
  </si>
  <si>
    <t xml:space="preserve">PKA+Pension </t>
  </si>
  <si>
    <t>Note:</t>
  </si>
  <si>
    <t>Danske selskabers koncerntilknytning - navne og tilhørsforhold i 2007</t>
  </si>
  <si>
    <t>Danica Pension</t>
  </si>
  <si>
    <t>PensionDanmark</t>
  </si>
  <si>
    <t>SEB Pension</t>
  </si>
  <si>
    <t>Pen-Sam Liv</t>
  </si>
  <si>
    <t xml:space="preserve">Skandia </t>
  </si>
  <si>
    <t>Lægernes Pensionskasse</t>
  </si>
  <si>
    <t>ALKA</t>
  </si>
  <si>
    <t>PKA+Pension</t>
  </si>
  <si>
    <t>PMF-Pension</t>
  </si>
  <si>
    <t>Bioanalytikere</t>
  </si>
  <si>
    <t>Arbejdstagerne</t>
  </si>
  <si>
    <t>Amtsvejmænd</t>
  </si>
  <si>
    <t>Sygehjælpere</t>
  </si>
  <si>
    <t>Trafikfunktionærer</t>
  </si>
  <si>
    <t>Portører</t>
  </si>
  <si>
    <t>ALKA - ALKA Liv, ALKA Liv II</t>
  </si>
  <si>
    <t>Nordea -  Nordea Liv, Nordea Liv III</t>
  </si>
  <si>
    <t>Skandia - Skandia Link, Skandia Liv, Skandia Liv A</t>
  </si>
  <si>
    <t>Topdanmark - Topdanmark Link, Topdanmark Liv, Topdanmark Liv II, Topdanmark Liv III, Topdanmark Liv V, Nykredit Livsforsikring</t>
  </si>
  <si>
    <t>AP,MP og PJD</t>
  </si>
  <si>
    <t>MedlemsPension</t>
  </si>
  <si>
    <t>SAMPENSION – Kommunernes Pensionsforsikring</t>
  </si>
  <si>
    <t>PenSam – PenSam Liv, PMF-Pension, Amtsvejmænd m.fl., Portører, Sygehjælpere, Trafikfunktionærer</t>
  </si>
  <si>
    <t>Medlemspension – Farmakonomer, Apotekere/Farmaceuter, Værkstedsfunktionærer</t>
  </si>
  <si>
    <t>Danske selskabers koncerntilknytning - navne og tilhørsforhold i 2006</t>
  </si>
  <si>
    <t xml:space="preserve">Danica </t>
  </si>
  <si>
    <t xml:space="preserve">PFA Pension                             </t>
  </si>
  <si>
    <t>Nordea Liv og Pension</t>
  </si>
  <si>
    <t>Kommunernes Pensionsforsikring (KP)</t>
  </si>
  <si>
    <t>Industriens Pension (IPF)</t>
  </si>
  <si>
    <t>MP Pension</t>
  </si>
  <si>
    <t xml:space="preserve">Sygeplejersker                          </t>
  </si>
  <si>
    <t>Børne- og ungdomspædagoger (PBU)</t>
  </si>
  <si>
    <t xml:space="preserve">AP Pension                       </t>
  </si>
  <si>
    <t>Jurister og Økonomer (JØP)</t>
  </si>
  <si>
    <t xml:space="preserve">Socialrådgivere og socialpædagoger                         </t>
  </si>
  <si>
    <t xml:space="preserve">FunktionærPension                      </t>
  </si>
  <si>
    <t>Finanssektorens Pensionskasse (FSP)</t>
  </si>
  <si>
    <t>Alm. Brand Liv &amp; Pension</t>
  </si>
  <si>
    <t xml:space="preserve">Bank//pension                             </t>
  </si>
  <si>
    <t>PKA+ Pension</t>
  </si>
  <si>
    <t>Danske civil- og akademiingeniører (DIP)</t>
  </si>
  <si>
    <t>PNN Pension</t>
  </si>
  <si>
    <t xml:space="preserve">Ergo- og fysioterapeuter                     </t>
  </si>
  <si>
    <t xml:space="preserve">Kontorfunktionærer                      </t>
  </si>
  <si>
    <t xml:space="preserve">Lægesekretærer                          </t>
  </si>
  <si>
    <t>Teknikum- og diplomingenører (ISP)</t>
  </si>
  <si>
    <t>Jordbrugsakademikere og Dyrlæger (PJD)</t>
  </si>
  <si>
    <t xml:space="preserve">Bioanalytikere                   </t>
  </si>
  <si>
    <t>Kost og ernæring</t>
  </si>
  <si>
    <t>PHI Pension</t>
  </si>
  <si>
    <t xml:space="preserve">Arkitekternes Pensionskasse                      </t>
  </si>
  <si>
    <t>SISA</t>
  </si>
  <si>
    <t xml:space="preserve">Apoteker og Farmaceuter                  </t>
  </si>
  <si>
    <t xml:space="preserve">Jordemødre                              </t>
  </si>
  <si>
    <t>Slagteriernes Gruppeliv (SG)</t>
  </si>
  <si>
    <t xml:space="preserve">Værkstedsfunktionærer                 </t>
  </si>
  <si>
    <t>PFA Pension - Lærernes Pension, PFA Pension, PFA Soraarneq</t>
  </si>
  <si>
    <t>SAMPENSION</t>
  </si>
  <si>
    <t>Arkitekternes Pensionskasse/PJD</t>
  </si>
  <si>
    <t>Danske selskabers koncerntilknytning - navne og tilhørsforhold i 2005</t>
  </si>
  <si>
    <t xml:space="preserve">Pen-Sam Liv                             </t>
  </si>
  <si>
    <t>Amtsvejmænd m.fl.</t>
  </si>
  <si>
    <t xml:space="preserve">Sygehjælpere                            </t>
  </si>
  <si>
    <t xml:space="preserve">Trafikfunktionærer                      </t>
  </si>
  <si>
    <t xml:space="preserve">Portører                                </t>
  </si>
  <si>
    <t>Codan-Codan Pensionforsikring, Codan Link, Codan Pension, Hafnia liv, Hafnia Liv III</t>
  </si>
  <si>
    <t>Finanssektorens Pensionskasse - Finanssektorens Pensionskasse (FSP), Sparekassernes Afviklingspensionskasse (SAP).</t>
  </si>
  <si>
    <t>Kommunernes Pensionsforsikring - Kommunernes Pensionsforsikring, PMF-Pension</t>
  </si>
  <si>
    <t>Nordea - Nordea Link, Nordea Liv, Nordea Liv III</t>
  </si>
  <si>
    <t>PFA Pension - Lærernes Pension, PFA Pension, PFA Soraarneq.</t>
  </si>
  <si>
    <t xml:space="preserve">Skandia - Skandia Link, Skandia Liv </t>
  </si>
  <si>
    <t>FarmaPension</t>
  </si>
  <si>
    <t>Danske selskabers koncerntilknytning - navne og tilhørsforhold i 2004</t>
  </si>
  <si>
    <t>Nordea Liv &amp; Pension</t>
  </si>
  <si>
    <t>Codan Pension</t>
  </si>
  <si>
    <t>B&amp;A Pension</t>
  </si>
  <si>
    <t>HTS Pension</t>
  </si>
  <si>
    <t>PKS Pension</t>
  </si>
  <si>
    <t>Magistrenes Pensionskasse</t>
  </si>
  <si>
    <t>AP Pension</t>
  </si>
  <si>
    <t>Lægernes Pensionskasser</t>
  </si>
  <si>
    <t>Socialrådgivere og socialpædagoger</t>
  </si>
  <si>
    <t>Bank//pension</t>
  </si>
  <si>
    <t>Ergo- og fysioterapeuter</t>
  </si>
  <si>
    <t>Kontorfunktionærer</t>
  </si>
  <si>
    <t>Teknikum- og diplomingenører</t>
  </si>
  <si>
    <t>Jordbrugsakademikere og Dyrlæger (PJO)</t>
  </si>
  <si>
    <t>Økonomaer</t>
  </si>
  <si>
    <t>Arkitekternes Pensionskasse</t>
  </si>
  <si>
    <t>Apoteker og Farmaceuter</t>
  </si>
  <si>
    <t>Slagteriernes Grupperliv</t>
  </si>
  <si>
    <t>Apoteksfag</t>
  </si>
  <si>
    <t>SAMPENSION – Kommunernes Pensionsforsikring, PMF-pension</t>
  </si>
  <si>
    <t>Danske selskabers koncerntilknytning - navne og tilhørsforhold i 2003</t>
  </si>
  <si>
    <t xml:space="preserve">Danica Pension                          </t>
  </si>
  <si>
    <t>Nordea Liv</t>
  </si>
  <si>
    <t xml:space="preserve">Industriens Pension                     </t>
  </si>
  <si>
    <t xml:space="preserve">Danica Pension I                        </t>
  </si>
  <si>
    <t xml:space="preserve">Lærernes Pension                        </t>
  </si>
  <si>
    <t xml:space="preserve">Codan Pensionsforsikring                    </t>
  </si>
  <si>
    <t xml:space="preserve">Topdanmark Liv                       </t>
  </si>
  <si>
    <t xml:space="preserve">Codan Pension                           </t>
  </si>
  <si>
    <t xml:space="preserve">Nordea Liv II                           </t>
  </si>
  <si>
    <t xml:space="preserve">Skandia Liv                         </t>
  </si>
  <si>
    <t xml:space="preserve">Alka Liv II                      </t>
  </si>
  <si>
    <t xml:space="preserve">Aktiva Pension    </t>
  </si>
  <si>
    <t xml:space="preserve">Skandia Link     </t>
  </si>
  <si>
    <t>Fagpension</t>
  </si>
  <si>
    <t>Nordea Link</t>
  </si>
  <si>
    <t xml:space="preserve">PMF-Pension                             </t>
  </si>
  <si>
    <t xml:space="preserve">Codan Link                              </t>
  </si>
  <si>
    <t xml:space="preserve">Grafisk Pension                         </t>
  </si>
  <si>
    <t xml:space="preserve">Topdanmark Link                         </t>
  </si>
  <si>
    <t xml:space="preserve">Topdanmark Liv III                      </t>
  </si>
  <si>
    <t xml:space="preserve">Jordbrugsakademikere og Dyrlæger                    </t>
  </si>
  <si>
    <t xml:space="preserve">Økonomaer                               </t>
  </si>
  <si>
    <t xml:space="preserve">Alka Liv                                </t>
  </si>
  <si>
    <t xml:space="preserve">Hafnia Liv                              </t>
  </si>
  <si>
    <t xml:space="preserve">Slagteriernes Gruppeliv                  </t>
  </si>
  <si>
    <t xml:space="preserve">PFA Soraarneq                           </t>
  </si>
  <si>
    <t xml:space="preserve">Nykredit Livsforsikring                        </t>
  </si>
  <si>
    <t>Sparekassernes Afviklingspensionskasse</t>
  </si>
  <si>
    <t>Danica Liv III</t>
  </si>
  <si>
    <t>Hafnia Liv III</t>
  </si>
  <si>
    <t xml:space="preserve">Nordea Liv III                         </t>
  </si>
  <si>
    <t xml:space="preserve">Topdanmark Liv II                       </t>
  </si>
  <si>
    <t>Letpension</t>
  </si>
  <si>
    <t>Livsforsikring</t>
  </si>
  <si>
    <t>Danske selskabers koncerntilknytning - navne og tilhørsforhold i 2009</t>
  </si>
  <si>
    <t>PFA</t>
  </si>
  <si>
    <t xml:space="preserve">PensionDanmark </t>
  </si>
  <si>
    <t>Industriens Pensionsforsikring</t>
  </si>
  <si>
    <t>Social- pædagoger</t>
  </si>
  <si>
    <t xml:space="preserve">Lægernes </t>
  </si>
  <si>
    <t>Civil- og akademiingeniører</t>
  </si>
  <si>
    <t>PBU - Livsforsikring</t>
  </si>
  <si>
    <t>Farmapension: Farmakonomer, Apotekere &amp; Farmaceuter, Værkstedsfunktionærer</t>
  </si>
  <si>
    <t>PFA Pension - PFA Pension, PFA Soraarneq, Lærernes Pension</t>
  </si>
  <si>
    <t>PFA Pension - PFA Pension, PFA Soraarneq, Funktionærpension</t>
  </si>
  <si>
    <t>Pensionsselskaber - markedsandele 2011</t>
  </si>
  <si>
    <t>Nordea Liv A/S</t>
  </si>
  <si>
    <t>Sundhedsfaglige</t>
  </si>
  <si>
    <t>Danske selskabers koncerntilknytning - navne og tilhørsforhold i 2011</t>
  </si>
  <si>
    <t>PenSam- PenSam Liv, PMF-Pension, Portører, Sygehjælpere, Trafikfunktionærer</t>
  </si>
  <si>
    <t>SEB - SEB LInk og SEB Pension</t>
  </si>
  <si>
    <t>Bankpension: Bankpension, Bankpension, livs- og pensionsforsikringsselskab A/S</t>
  </si>
  <si>
    <t>Farmapension</t>
  </si>
  <si>
    <t>Farmapension: Farmakonomer, Apotekere &amp; Farmaceuter</t>
  </si>
  <si>
    <t>Pensionsselskaber - markedsandele 2012</t>
  </si>
  <si>
    <t xml:space="preserve">PFA Pension </t>
  </si>
  <si>
    <t>Sampension KP A/S</t>
  </si>
  <si>
    <t>Magistre og psykologer</t>
  </si>
  <si>
    <t>Socialrådgivere og Socialpædagoger</t>
  </si>
  <si>
    <t>Lægerne</t>
  </si>
  <si>
    <t>Bankpension</t>
  </si>
  <si>
    <t>PKA+Pension A/S</t>
  </si>
  <si>
    <t>PBU Livsforsikringsselskabet A/S</t>
  </si>
  <si>
    <t>Bankpension, livs- og pensionsforsikringsselskab A/S</t>
  </si>
  <si>
    <t>SEB - SEB Link og SEB Pension</t>
  </si>
  <si>
    <t>PenSam- PenSam Liv, Portører, Sygehjælpere, Trafikfunktionærer</t>
  </si>
  <si>
    <t>PensionDanmark Pensionsforsikringsaktieselskab</t>
  </si>
  <si>
    <t>Danske selskabers koncerntilknytning - navne og tilhørsforhold i 2012</t>
  </si>
  <si>
    <t>Pensionsselskaber - markedsandele 2013</t>
  </si>
  <si>
    <t>Nykredit Livsforsikring A/S</t>
  </si>
  <si>
    <t>Apotekere og farmaceuter</t>
  </si>
  <si>
    <t>Danske selskabers koncerntilknytning - navne og tilhørsforhold i 2013</t>
  </si>
  <si>
    <t>PFA Pension - PFA Pension, PFA Soraarneq</t>
  </si>
  <si>
    <t>Pensionsselskaber - markedsandele 2009</t>
  </si>
  <si>
    <t>Nordea liv A/S</t>
  </si>
  <si>
    <t>SEB Pension A/S</t>
  </si>
  <si>
    <t>K.P.</t>
  </si>
  <si>
    <t>Topdanmark Liv A/S</t>
  </si>
  <si>
    <t>Skandia Link A/S</t>
  </si>
  <si>
    <t>ALKA LIV</t>
  </si>
  <si>
    <t>Pensionsselskaber - markedsandele 2005</t>
  </si>
  <si>
    <t>Pensionsselskaber - markedsandele 2008</t>
  </si>
  <si>
    <t>Pensionsselskaber - markedsandele 2007</t>
  </si>
  <si>
    <t>Pensionsselskaber - markedsandele 2006</t>
  </si>
  <si>
    <t>Pensionsselskaber - markedsandele 2004</t>
  </si>
  <si>
    <t>Pensionsselskaber - markedsandele 2003</t>
  </si>
  <si>
    <t>Pensionsselskaber - markedsandele 2014</t>
  </si>
  <si>
    <t>Magistre og Psykologer</t>
  </si>
  <si>
    <t>Sygeplejersker og Lægesekretærer</t>
  </si>
  <si>
    <t>Socialrådgivere, Socialpædagoger og Kontorpersonale</t>
  </si>
  <si>
    <t>Alm. Brand Liv og Pension A/S</t>
  </si>
  <si>
    <t>Danske civil- ogAkademiingeniører</t>
  </si>
  <si>
    <t>Jordbrugsakademikere og Dyrlæger</t>
  </si>
  <si>
    <t>Apotekere og Farmaceuter</t>
  </si>
  <si>
    <t>Danske selskabers koncerntilknytning - navne og tilhørsforhold i 2014</t>
  </si>
  <si>
    <t xml:space="preserve">Skandia - Skandia, Skandia Liv A </t>
  </si>
  <si>
    <t>Pensionsselskaber - markedsandele 2010</t>
  </si>
  <si>
    <t xml:space="preserve">Magistrene </t>
  </si>
  <si>
    <t xml:space="preserve">BANKPENSION </t>
  </si>
  <si>
    <t>Ergoterapeuter</t>
  </si>
  <si>
    <t>Danske selskabers koncerntilknytning - navne og tilhørsforhold i 2010</t>
  </si>
  <si>
    <t>Farmapension: Farmakonomer og Apotekere &amp; Farmaceuter</t>
  </si>
  <si>
    <t>Unipension: Arkitekterne, Magistre &amp; Psykologer, Jordbrugsakademikere &amp; Dyrlæger</t>
  </si>
  <si>
    <t>PKA – PKA+ Pension, Bioanalytikere, Ergo- og Fysioterapeuter, Jordemødre, Kontorfunktionærer, Kost og ernæring, Lægesekretærer, Socialrådgivere og Socialpædagoger, Sygeplejersker</t>
  </si>
  <si>
    <t>PKA: PKA+Pension, Sundhedsfaglige, Kontorpersonale, Lægesekretærer, Socialrådgivere, Socialpædagoger og Sygeplejersker</t>
  </si>
  <si>
    <t>PKA: PKA- Pension, Kontorfunktionærer,  Lægesekretærer, Socialrådgivere, Socialpædagoger, Sygeplejersker og Sundhedsfaglige</t>
  </si>
  <si>
    <t>PKA: PKA+Pension, Sundhedsfaglige, Kontorfunktionærer, Lægesekretærer, Socialrådgivere, Socialpædagoger og Sygeplejersker</t>
  </si>
  <si>
    <t>PKA: PKA- Pension, Bioanalytikere, Ergo- og Fysioterapeuter, Jordemødre, Kontorfunktionærer, Kost og ernæring, Lægesekretærer, Socialrådgivere, Socialpædagoger og Sygeplejersker</t>
  </si>
  <si>
    <t>PKA- PKA: Pension, Bioanalytikere, Ergo- og Fysioterapeuter, Jordemødre, Kontorfunktionærer, Kost og ernæring, Lægesekretærer, Socialrådgivere, Socialpædagoger og Sygeplejersker</t>
  </si>
  <si>
    <t>PHI/PNN: Håndværk og Industri, Nærings- og nydelsesmiddelområdet</t>
  </si>
  <si>
    <t>PKA – PKA+ Pension, Bioanalytikere, Ergo- og Fysioterapeuter, Jordemødre, Kontorfunktionærer, Kost og ernæring, Lægesekretærer, Socialrådgivere, Socialpædagoger og Sygeplejersker</t>
  </si>
  <si>
    <t>PHI/PNN – Håndværk og Industri, Nærings- og Nydelsesmiddelområdet</t>
  </si>
  <si>
    <t>Arkitekternes Pensionskasse/PJD/MP(nu Unipension) – Arkitekter, Jordbrugsakademikere og Dyrlæger</t>
  </si>
  <si>
    <t>Arkitekternes Pensionskasse/PJD – Arkitekter, Jordbrugsakademikere og Dyrlæger</t>
  </si>
  <si>
    <t>FarmaPension – Farmakonomer, Apotekere/Farmaceuter</t>
  </si>
  <si>
    <t>PKA – PKA+ Pension, Bioanalytikere, Ergo- og Fysioterapeuter, Jordemødre, Kontorfunktionærer,Kost og ernæring, Lægesekretærer, Socialrådgivere og Socialpædagoger, Sygeplejersker</t>
  </si>
  <si>
    <t>Apoteksfag – Farmakonomer, Apotekere/Farmaceuter</t>
  </si>
  <si>
    <t>Pensionsselskaber - markedsandele 2015</t>
  </si>
  <si>
    <t>Industriens Pensions A/S</t>
  </si>
  <si>
    <t xml:space="preserve">AP Pension </t>
  </si>
  <si>
    <t>Topdanmark A/S</t>
  </si>
  <si>
    <t>PenSam Liv</t>
  </si>
  <si>
    <t>SEB A/S</t>
  </si>
  <si>
    <t>Juristernes og Økonomernes Pensionskasse</t>
  </si>
  <si>
    <t>Sundshedsfaglige</t>
  </si>
  <si>
    <t>Danske civil- og akademiingeniørers</t>
  </si>
  <si>
    <t>Bankpension Pensionskasse</t>
  </si>
  <si>
    <t>Arbejdstagernes Pensionskasse - SISA</t>
  </si>
  <si>
    <t>Danske selskabers koncerntilknytning - navne og tilhørsforhold i 2015</t>
  </si>
  <si>
    <t>PFA Pension - PFA Pension, PFA Soraarneq, Pensionskassen for Apotekere og Farmaceuter</t>
  </si>
  <si>
    <t>Pensionsselskaber - markedsandele 2016</t>
  </si>
  <si>
    <t>Juristernes &amp; Økonomernes Pensionskasse</t>
  </si>
  <si>
    <t>Pensionskassen for teknikum- og diplomingeniører</t>
  </si>
  <si>
    <t>Pensionskassen for Jordbrugsakademikere og Dyrlæger</t>
  </si>
  <si>
    <t>Pensionskassen for Farmakonomer</t>
  </si>
  <si>
    <t>Norli Pension Livsforsikring A/S</t>
  </si>
  <si>
    <t>Danske selskabers koncerntilknytning - navne og tilhørsforhold i 2016</t>
  </si>
  <si>
    <t>Skandia - Skandia Liv og Skandia Link Liv</t>
  </si>
  <si>
    <t>Sampension: Arkitekternes Pensionskasse, Pensionskassen for Jordbrugsakademikere &amp; Dyrlæger og Kommunepension</t>
  </si>
  <si>
    <t>Pensionsselskaber - markedsandele 2017</t>
  </si>
  <si>
    <t>P+</t>
  </si>
  <si>
    <t>P+: Juristernes og Økonomernes pensionskasse, Danske civil- og akademiingeniørers pensionskasse</t>
  </si>
  <si>
    <t>Pensionsselskaber - markedsandele 2018</t>
  </si>
  <si>
    <t>Velliv</t>
  </si>
  <si>
    <t>AP pension</t>
  </si>
  <si>
    <t>Pensam</t>
  </si>
  <si>
    <t>Lærernes pension</t>
  </si>
  <si>
    <t>Skandia Link</t>
  </si>
  <si>
    <t>MP pension</t>
  </si>
  <si>
    <t>Sygeplejerske og lægesekretærer</t>
  </si>
  <si>
    <t>Socialrådgivere, Socialpædagoger og kontorpersonale</t>
  </si>
  <si>
    <t>Pædagogernes pension</t>
  </si>
  <si>
    <t>Lægernes Pension</t>
  </si>
  <si>
    <t>Alm. Brand</t>
  </si>
  <si>
    <t>Civil og akademiingeniører</t>
  </si>
  <si>
    <t>Jordbrugsakademikere og dyrlæger</t>
  </si>
  <si>
    <t>Teknikum og diplomingeniører</t>
  </si>
  <si>
    <t>PKA+</t>
  </si>
  <si>
    <t>Norli Pension</t>
  </si>
  <si>
    <t>Kilde: Finanstilsynet</t>
  </si>
  <si>
    <t>Danske selskabers koncerntilknytning - navne og tilhørsforhold i 2018</t>
  </si>
  <si>
    <t>Sampension: Sampension, Arkitekternes Pensionskasse, Pensionskassen for Jordbrugsakademikere &amp; Dyrlæger</t>
  </si>
  <si>
    <t xml:space="preserve">Beløb i mio. kr. </t>
  </si>
  <si>
    <t>SEB har skiftet navn til Danica Pensionsforsikring, og er nu en del af Danica koncernen</t>
  </si>
  <si>
    <t>Pensionsselskaber - markedsandele 2019</t>
  </si>
  <si>
    <t>Danske selskabers koncerntilknytning - navne og tilhørsforhold i 2019</t>
  </si>
  <si>
    <t>Danica Pension - Danica Pension, Livsforsikringsaktieselskab og Danica Pensionsforsikring A/S</t>
  </si>
  <si>
    <t>Pædagogernes Pension</t>
  </si>
  <si>
    <t>Tryg</t>
  </si>
  <si>
    <t>AkademikerPension</t>
  </si>
  <si>
    <t>Danske selskabers koncerntilknytning - navne og tilhørsforhold i 2020</t>
  </si>
  <si>
    <t>Pensionsselskaber - markedsandele 2020</t>
  </si>
  <si>
    <t>F&amp;P</t>
  </si>
  <si>
    <t>Kilde: F&amp;P</t>
  </si>
  <si>
    <t>Statistikken er baseret på tal fra Finanstilsynet frem til 2019. Fra 2020 er statistikken baseret på indberetninger til F&amp;P.</t>
  </si>
  <si>
    <r>
      <t>ALKA -</t>
    </r>
    <r>
      <rPr>
        <sz val="11"/>
        <rFont val="Georgia"/>
        <family val="1"/>
      </rPr>
      <t xml:space="preserve"> ALKA Liv, ALKA Liv II</t>
    </r>
  </si>
  <si>
    <r>
      <t xml:space="preserve">Danica - </t>
    </r>
    <r>
      <rPr>
        <sz val="11"/>
        <rFont val="Georgia"/>
        <family val="1"/>
      </rPr>
      <t>Danica Liv III, Danica Pension, Danica Pension I</t>
    </r>
  </si>
  <si>
    <r>
      <t xml:space="preserve">Finanssektorens Pensionskasse - </t>
    </r>
    <r>
      <rPr>
        <sz val="11"/>
        <rFont val="Georgia"/>
        <family val="1"/>
      </rPr>
      <t>Finanssektorens Pensionskasse (FSP), Sparekassernes Afviklingspensionskasse (SAP).</t>
    </r>
  </si>
  <si>
    <r>
      <t xml:space="preserve">Kommunernes Pensionsforsikring - </t>
    </r>
    <r>
      <rPr>
        <sz val="11"/>
        <rFont val="Georgia"/>
        <family val="1"/>
      </rPr>
      <t>Kommunernes Pensionsforsikring, PMF-Pension</t>
    </r>
  </si>
  <si>
    <r>
      <t xml:space="preserve">Nordea - </t>
    </r>
    <r>
      <rPr>
        <sz val="11"/>
        <rFont val="Georgia"/>
        <family val="1"/>
      </rPr>
      <t>Nordea Link, Nordea Liv, Nordea Liv III</t>
    </r>
  </si>
  <si>
    <r>
      <t xml:space="preserve">PFA Pension - </t>
    </r>
    <r>
      <rPr>
        <sz val="11"/>
        <rFont val="Georgia"/>
        <family val="1"/>
      </rPr>
      <t>Lærernes Pension, PFA Pension, PFA Soraarneq.</t>
    </r>
  </si>
  <si>
    <r>
      <t xml:space="preserve">Skandia - </t>
    </r>
    <r>
      <rPr>
        <sz val="11"/>
        <rFont val="Georgia"/>
        <family val="1"/>
      </rPr>
      <t xml:space="preserve">Skandia Link, Skandia Liv </t>
    </r>
  </si>
  <si>
    <r>
      <t xml:space="preserve">SEB - </t>
    </r>
    <r>
      <rPr>
        <sz val="11"/>
        <rFont val="Georgia"/>
        <family val="1"/>
      </rPr>
      <t>SEB LInk, SEB Liv, SEB Liv III, SEB Pension</t>
    </r>
  </si>
  <si>
    <r>
      <t xml:space="preserve">Topdanmark - </t>
    </r>
    <r>
      <rPr>
        <sz val="11"/>
        <rFont val="Georgia"/>
        <family val="1"/>
      </rPr>
      <t>Topdanmark Link, Topdanmark Liv, Topdanmark Liv II, Topdanmark Liv III, Topdanmark Liv V, Nykredit Livsforsikring</t>
    </r>
  </si>
  <si>
    <r>
      <t xml:space="preserve">SAMPENSION – </t>
    </r>
    <r>
      <rPr>
        <sz val="11"/>
        <rFont val="Georgia"/>
        <family val="1"/>
      </rPr>
      <t>Kommunernes Pensionsforsikring, PMF-pension</t>
    </r>
  </si>
  <si>
    <r>
      <t>PKA –</t>
    </r>
    <r>
      <rPr>
        <sz val="11"/>
        <rFont val="Georgia"/>
        <family val="1"/>
      </rPr>
      <t xml:space="preserve"> PKA+ Pension, Bioanalytikere, Ergo- og Fysioterapeuter, Jordemødre, Kontorfunktionærer, Kost og ernæring, Lægesekretærer, Socialrådgivere og Socialpædagoger, Sygeplejersker</t>
    </r>
  </si>
  <si>
    <r>
      <t>PHI/PNN –</t>
    </r>
    <r>
      <rPr>
        <sz val="11"/>
        <rFont val="Georgia"/>
        <family val="1"/>
      </rPr>
      <t xml:space="preserve"> Håndværk og Industri, Nærings- og Nydelsesmiddelområdet</t>
    </r>
  </si>
  <si>
    <r>
      <t>Arkitekternes Pensionskasse/PJD –</t>
    </r>
    <r>
      <rPr>
        <sz val="11"/>
        <rFont val="Georgia"/>
        <family val="1"/>
      </rPr>
      <t xml:space="preserve"> Arkitekter, Jordbrugsakademikere og Dyrlæger</t>
    </r>
  </si>
  <si>
    <r>
      <t xml:space="preserve">FarmaPension – </t>
    </r>
    <r>
      <rPr>
        <sz val="11"/>
        <rFont val="Georgia"/>
        <family val="1"/>
      </rPr>
      <t>Farmakonomer, Apotekere/Farmaceuter</t>
    </r>
  </si>
  <si>
    <t>Pensionsselskaber - markedsandele 2021</t>
  </si>
  <si>
    <t>Sampension: Sampension, Arkitekternes Pensionskasse, Pensionskassen for Jordbrugsakademikere &amp; Dyrlæger, Teknikum- og Diplomingeniører</t>
  </si>
  <si>
    <t>Danske selskabers koncerntilknytning - navne og tilhørsforhold i 2021</t>
  </si>
  <si>
    <t>Pensionsselskaber - markedsandele 2022</t>
  </si>
  <si>
    <t>Danske selskabers koncerntilknytning - navne og tilhørsforhold i 2022</t>
  </si>
  <si>
    <t>Norli Liv og Pension</t>
  </si>
  <si>
    <t>Nordea Pension</t>
  </si>
  <si>
    <t>Pensionsselskaber - markedsandele 2023</t>
  </si>
  <si>
    <t>Danske selskabers koncerntilknytning - navne og tilhørsforhold i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</si>
</sst>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 #,##0.00_ ;_ * \-#,##0.00_ ;_ * &quot;-&quot;??_ ;_ @_ "/>
    <numFmt numFmtId="165" formatCode="_ * #,##0_ ;_ * \-#,##0_ ;_ * &quot;-&quot;??_ ;_ @_ "/>
    <numFmt numFmtId="166" formatCode="0.0"/>
    <numFmt numFmtId="167" formatCode="_ * #,##0.0_ ;_ * \-#,##0.0_ ;_ * &quot;-&quot;??_ ;_ @_ "/>
    <numFmt numFmtId="168" formatCode="0.000000"/>
    <numFmt numFmtId="169" formatCode="0.0000"/>
    <numFmt numFmtId="170" formatCode="#,##0.0"/>
    <numFmt numFmtId="171" formatCode="#,##0.00000"/>
    <numFmt numFmtId="172" formatCode="_-* #,##0.000000\ _k_r_._-;\-* #,##0.000000\ _k_r_._-;_-* &quot;-&quot;??????\ _k_r_._-;_-@_-"/>
    <numFmt numFmtId="173" formatCode="#,##0.000000"/>
  </numFmts>
  <fonts count="12" x14ac:knownFonts="1">
    <font>
      <sz val="11"/>
      <color theme="1"/>
      <name val="Calibri"/>
      <family val="2"/>
      <scheme val="minor"/>
    </font>
    <font>
      <sz val="11"/>
      <name val="Georgia"/>
      <family val="1"/>
    </font>
    <font>
      <sz val="11"/>
      <color theme="1"/>
      <name val="Calibri"/>
      <family val="2"/>
      <scheme val="minor"/>
    </font>
    <font>
      <sz val="9"/>
      <color theme="1"/>
      <name val="Verdana"/>
      <family val="2"/>
    </font>
    <font>
      <u/>
      <sz val="11"/>
      <color theme="10"/>
      <name val="Calibri"/>
      <family val="2"/>
    </font>
    <font>
      <sz val="11"/>
      <color theme="1"/>
      <name val="Georgia"/>
      <family val="1"/>
    </font>
    <font>
      <u/>
      <sz val="11"/>
      <color theme="10"/>
      <name val="Georgia"/>
      <family val="1"/>
    </font>
    <font>
      <b/>
      <u/>
      <sz val="11"/>
      <color theme="1"/>
      <name val="Georgia"/>
      <family val="1"/>
    </font>
    <font>
      <b/>
      <sz val="11"/>
      <color theme="1"/>
      <name val="Georgia"/>
      <family val="1"/>
    </font>
    <font>
      <i/>
      <sz val="11"/>
      <color theme="1"/>
      <name val="Georgia"/>
      <family val="1"/>
    </font>
    <font>
      <sz val="11"/>
      <color rgb="FF000000"/>
      <name val="Georgia"/>
      <family val="1"/>
    </font>
    <font>
      <b/>
      <sz val="11"/>
      <color theme="0"/>
      <name val="Georgia"/>
      <family val="1"/>
    </font>
  </fonts>
  <fills count="3">
    <fill>
      <patternFill patternType="none"/>
    </fill>
    <fill>
      <patternFill patternType="gray125"/>
    </fill>
    <fill>
      <patternFill patternType="solid">
        <fgColor rgb="FF26355D"/>
        <bgColor indexed="64"/>
      </patternFill>
    </fill>
  </fills>
  <borders count="5">
    <border>
      <left/>
      <right/>
      <top/>
      <bottom/>
      <diagonal/>
    </border>
    <border>
      <left/>
      <right/>
      <top/>
      <bottom style="hair">
        <color indexed="64"/>
      </bottom>
      <diagonal/>
    </border>
    <border>
      <left/>
      <right/>
      <top style="hair">
        <color indexed="64"/>
      </top>
      <bottom style="hair">
        <color indexed="64"/>
      </bottom>
      <diagonal/>
    </border>
    <border>
      <left/>
      <right/>
      <top style="thin">
        <color indexed="64"/>
      </top>
      <bottom style="double">
        <color indexed="64"/>
      </bottom>
      <diagonal/>
    </border>
    <border>
      <left/>
      <right/>
      <top style="hair">
        <color indexed="64"/>
      </top>
      <bottom/>
      <diagonal/>
    </border>
  </borders>
  <cellStyleXfs count="5">
    <xf numFmtId="0" fontId="0" fillId="0" borderId="0"/>
    <xf numFmtId="164" fontId="2" fillId="0" borderId="0" applyFont="0" applyFill="0" applyBorder="0" applyAlignment="0" applyProtection="0"/>
    <xf numFmtId="164" fontId="3" fillId="0" borderId="0" applyFont="0" applyFill="0" applyBorder="0" applyAlignment="0" applyProtection="0"/>
    <xf numFmtId="0" fontId="4" fillId="0" borderId="0" applyNumberFormat="0" applyFill="0" applyBorder="0" applyAlignment="0" applyProtection="0">
      <alignment vertical="top"/>
      <protection locked="0"/>
    </xf>
    <xf numFmtId="0" fontId="3" fillId="0" borderId="0"/>
  </cellStyleXfs>
  <cellXfs count="68">
    <xf numFmtId="0" fontId="0" fillId="0" borderId="0" xfId="0"/>
    <xf numFmtId="0" fontId="5" fillId="0" borderId="0" xfId="0" applyFont="1"/>
    <xf numFmtId="169" fontId="5" fillId="0" borderId="0" xfId="0" applyNumberFormat="1" applyFont="1"/>
    <xf numFmtId="168" fontId="5" fillId="0" borderId="0" xfId="0" applyNumberFormat="1" applyFont="1"/>
    <xf numFmtId="172" fontId="5" fillId="0" borderId="0" xfId="0" applyNumberFormat="1" applyFont="1"/>
    <xf numFmtId="0" fontId="5" fillId="0" borderId="0" xfId="0" applyFont="1" applyAlignment="1">
      <alignment horizontal="left" wrapText="1"/>
    </xf>
    <xf numFmtId="3" fontId="5" fillId="0" borderId="0" xfId="0" applyNumberFormat="1" applyFont="1"/>
    <xf numFmtId="0" fontId="6" fillId="0" borderId="0" xfId="3" applyFont="1" applyAlignment="1" applyProtection="1"/>
    <xf numFmtId="165" fontId="5" fillId="0" borderId="0" xfId="0" applyNumberFormat="1" applyFont="1"/>
    <xf numFmtId="0" fontId="5" fillId="0" borderId="1" xfId="0" applyFont="1" applyBorder="1"/>
    <xf numFmtId="0" fontId="5" fillId="0" borderId="2" xfId="0" applyFont="1" applyBorder="1" applyAlignment="1">
      <alignment wrapText="1"/>
    </xf>
    <xf numFmtId="0" fontId="7" fillId="0" borderId="0" xfId="0" applyFont="1"/>
    <xf numFmtId="0" fontId="5" fillId="0" borderId="0" xfId="0" applyFont="1" applyAlignment="1">
      <alignment horizontal="center" wrapText="1"/>
    </xf>
    <xf numFmtId="0" fontId="5" fillId="0" borderId="0" xfId="0" applyFont="1" applyAlignment="1">
      <alignment horizontal="right" wrapText="1"/>
    </xf>
    <xf numFmtId="0" fontId="5" fillId="0" borderId="2" xfId="0" applyFont="1" applyBorder="1"/>
    <xf numFmtId="167" fontId="5" fillId="0" borderId="2" xfId="0" applyNumberFormat="1" applyFont="1" applyBorder="1"/>
    <xf numFmtId="0" fontId="5" fillId="0" borderId="3" xfId="0" applyFont="1" applyBorder="1"/>
    <xf numFmtId="165" fontId="5" fillId="0" borderId="3" xfId="0" applyNumberFormat="1" applyFont="1" applyBorder="1"/>
    <xf numFmtId="167" fontId="5" fillId="0" borderId="3" xfId="0" applyNumberFormat="1" applyFont="1" applyBorder="1"/>
    <xf numFmtId="171" fontId="5" fillId="0" borderId="0" xfId="0" applyNumberFormat="1" applyFont="1"/>
    <xf numFmtId="173" fontId="5" fillId="0" borderId="0" xfId="0" applyNumberFormat="1" applyFont="1"/>
    <xf numFmtId="0" fontId="5" fillId="0" borderId="0" xfId="0" applyFont="1" applyAlignment="1">
      <alignment vertical="center"/>
    </xf>
    <xf numFmtId="0" fontId="8" fillId="0" borderId="0" xfId="0" applyFont="1" applyAlignment="1">
      <alignment horizontal="center" vertical="center"/>
    </xf>
    <xf numFmtId="0" fontId="8" fillId="0" borderId="0" xfId="0" applyFont="1"/>
    <xf numFmtId="3" fontId="8" fillId="0" borderId="0" xfId="0" applyNumberFormat="1" applyFont="1"/>
    <xf numFmtId="0" fontId="5" fillId="0" borderId="0" xfId="0" applyFont="1" applyAlignment="1">
      <alignment horizontal="center" vertical="center" wrapText="1"/>
    </xf>
    <xf numFmtId="166" fontId="5" fillId="0" borderId="1" xfId="0" applyNumberFormat="1" applyFont="1" applyBorder="1"/>
    <xf numFmtId="3" fontId="5" fillId="0" borderId="1" xfId="0" applyNumberFormat="1" applyFont="1" applyBorder="1"/>
    <xf numFmtId="166" fontId="5" fillId="0" borderId="0" xfId="0" applyNumberFormat="1" applyFont="1"/>
    <xf numFmtId="3" fontId="5" fillId="0" borderId="3" xfId="0" applyNumberFormat="1" applyFont="1" applyBorder="1"/>
    <xf numFmtId="170" fontId="5" fillId="0" borderId="0" xfId="0" applyNumberFormat="1" applyFont="1"/>
    <xf numFmtId="0" fontId="9" fillId="0" borderId="0" xfId="0" applyFont="1"/>
    <xf numFmtId="0" fontId="8" fillId="0" borderId="0" xfId="0" applyFont="1" applyAlignment="1">
      <alignment horizontal="center" wrapText="1"/>
    </xf>
    <xf numFmtId="0" fontId="5" fillId="0" borderId="0" xfId="0" applyFont="1" applyAlignment="1">
      <alignment wrapText="1"/>
    </xf>
    <xf numFmtId="0" fontId="5" fillId="0" borderId="1" xfId="0" applyFont="1" applyBorder="1" applyAlignment="1">
      <alignment horizontal="center" wrapText="1"/>
    </xf>
    <xf numFmtId="165" fontId="10" fillId="0" borderId="2" xfId="1" applyNumberFormat="1" applyFont="1" applyBorder="1"/>
    <xf numFmtId="0" fontId="8" fillId="0" borderId="0" xfId="0" applyFont="1" applyAlignment="1">
      <alignment horizontal="right" vertical="center"/>
    </xf>
    <xf numFmtId="165" fontId="5" fillId="0" borderId="1" xfId="1" applyNumberFormat="1" applyFont="1" applyBorder="1"/>
    <xf numFmtId="165" fontId="5" fillId="0" borderId="2" xfId="1" applyNumberFormat="1" applyFont="1" applyBorder="1"/>
    <xf numFmtId="0" fontId="5" fillId="0" borderId="4" xfId="0" applyFont="1" applyBorder="1"/>
    <xf numFmtId="165" fontId="5" fillId="0" borderId="4" xfId="1" applyNumberFormat="1" applyFont="1" applyBorder="1"/>
    <xf numFmtId="165" fontId="5" fillId="0" borderId="3" xfId="1" applyNumberFormat="1" applyFont="1" applyBorder="1"/>
    <xf numFmtId="166" fontId="5" fillId="0" borderId="3" xfId="1" applyNumberFormat="1" applyFont="1" applyBorder="1"/>
    <xf numFmtId="167" fontId="5" fillId="0" borderId="1" xfId="0" applyNumberFormat="1" applyFont="1" applyBorder="1"/>
    <xf numFmtId="0" fontId="1" fillId="0" borderId="0" xfId="0" applyFont="1"/>
    <xf numFmtId="166" fontId="5" fillId="0" borderId="3" xfId="0" applyNumberFormat="1" applyFont="1" applyBorder="1"/>
    <xf numFmtId="3" fontId="10" fillId="0" borderId="0" xfId="0" applyNumberFormat="1" applyFont="1"/>
    <xf numFmtId="165" fontId="5" fillId="0" borderId="0" xfId="1" applyNumberFormat="1" applyFont="1" applyBorder="1"/>
    <xf numFmtId="1" fontId="5" fillId="0" borderId="4" xfId="1" applyNumberFormat="1" applyFont="1" applyBorder="1"/>
    <xf numFmtId="1" fontId="5" fillId="0" borderId="2" xfId="0" applyNumberFormat="1" applyFont="1" applyBorder="1"/>
    <xf numFmtId="166" fontId="5" fillId="0" borderId="3" xfId="1" applyNumberFormat="1" applyFont="1" applyBorder="1" applyAlignment="1">
      <alignment horizontal="right"/>
    </xf>
    <xf numFmtId="167" fontId="5" fillId="0" borderId="4" xfId="0" applyNumberFormat="1" applyFont="1" applyBorder="1"/>
    <xf numFmtId="3" fontId="5" fillId="0" borderId="2" xfId="0" applyNumberFormat="1" applyFont="1" applyBorder="1"/>
    <xf numFmtId="166" fontId="5" fillId="0" borderId="2" xfId="0" applyNumberFormat="1" applyFont="1" applyBorder="1"/>
    <xf numFmtId="0" fontId="5" fillId="0" borderId="0" xfId="0" applyFont="1" applyAlignment="1">
      <alignment horizontal="right"/>
    </xf>
    <xf numFmtId="165" fontId="5" fillId="0" borderId="0" xfId="1" applyNumberFormat="1" applyFont="1"/>
    <xf numFmtId="1" fontId="5" fillId="0" borderId="0" xfId="0" applyNumberFormat="1" applyFont="1"/>
    <xf numFmtId="170" fontId="5" fillId="0" borderId="1" xfId="0" applyNumberFormat="1" applyFont="1" applyBorder="1"/>
    <xf numFmtId="170" fontId="5" fillId="0" borderId="2" xfId="0" applyNumberFormat="1" applyFont="1" applyBorder="1"/>
    <xf numFmtId="170" fontId="5" fillId="0" borderId="3" xfId="0" applyNumberFormat="1" applyFont="1" applyBorder="1"/>
    <xf numFmtId="167" fontId="5" fillId="0" borderId="0" xfId="0" applyNumberFormat="1" applyFont="1"/>
    <xf numFmtId="0" fontId="11" fillId="2" borderId="0" xfId="0" applyFont="1" applyFill="1" applyAlignment="1">
      <alignment vertical="center"/>
    </xf>
    <xf numFmtId="0" fontId="11" fillId="2" borderId="0" xfId="0" applyFont="1" applyFill="1"/>
    <xf numFmtId="0" fontId="5" fillId="2" borderId="0" xfId="0" applyFont="1" applyFill="1"/>
    <xf numFmtId="0" fontId="9" fillId="0" borderId="0" xfId="0" applyFont="1" applyAlignment="1">
      <alignment horizontal="left" wrapText="1"/>
    </xf>
    <xf numFmtId="0" fontId="5" fillId="0" borderId="0" xfId="0" applyFont="1" applyAlignment="1">
      <alignment horizontal="left" wrapText="1"/>
    </xf>
    <xf numFmtId="0" fontId="5" fillId="0" borderId="2" xfId="0" applyFont="1" applyBorder="1" applyAlignment="1">
      <alignment horizontal="left" wrapText="1"/>
    </xf>
    <xf numFmtId="165" fontId="5" fillId="0" borderId="2" xfId="1" applyNumberFormat="1" applyFont="1" applyBorder="1" applyAlignment="1">
      <alignment horizontal="left" wrapText="1"/>
    </xf>
  </cellXfs>
  <cellStyles count="5">
    <cellStyle name="Komma" xfId="1" builtinId="3"/>
    <cellStyle name="Komma 2" xfId="2" xr:uid="{00000000-0005-0000-0000-000001000000}"/>
    <cellStyle name="Link" xfId="3" builtinId="8"/>
    <cellStyle name="Normal" xfId="0" builtinId="0"/>
    <cellStyle name="Normal 2"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 Id="rId30" Type="http://schemas.openxmlformats.org/officeDocument/2006/relationships/customXml" Target="../customXml/item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6.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17.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18.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19.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0.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21.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12</xdr:col>
      <xdr:colOff>9525</xdr:colOff>
      <xdr:row>44</xdr:row>
      <xdr:rowOff>180975</xdr:rowOff>
    </xdr:to>
    <xdr:sp macro="" textlink="">
      <xdr:nvSpPr>
        <xdr:cNvPr id="2" name="Tekstfelt 1">
          <a:extLst>
            <a:ext uri="{FF2B5EF4-FFF2-40B4-BE49-F238E27FC236}">
              <a16:creationId xmlns:a16="http://schemas.microsoft.com/office/drawing/2014/main" id="{6B5BE564-6112-F764-001F-A054FF302CEE}"/>
            </a:ext>
          </a:extLst>
        </xdr:cNvPr>
        <xdr:cNvSpPr txBox="1"/>
      </xdr:nvSpPr>
      <xdr:spPr>
        <a:xfrm>
          <a:off x="609600" y="190500"/>
          <a:ext cx="6715125" cy="8372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1">
              <a:solidFill>
                <a:schemeClr val="dk1"/>
              </a:solidFill>
              <a:effectLst/>
              <a:latin typeface="+mn-lt"/>
              <a:ea typeface="+mn-ea"/>
              <a:cs typeface="+mn-cs"/>
            </a:rPr>
            <a:t>Pensionsselskaber - Markedsandele</a:t>
          </a:r>
        </a:p>
        <a:p>
          <a:endParaRPr lang="da-DK" sz="1100" b="1">
            <a:solidFill>
              <a:schemeClr val="dk1"/>
            </a:solidFill>
            <a:effectLst/>
            <a:latin typeface="+mn-lt"/>
            <a:ea typeface="+mn-ea"/>
            <a:cs typeface="+mn-cs"/>
          </a:endParaRPr>
        </a:p>
        <a:p>
          <a:r>
            <a:rPr lang="da-DK" sz="1100" b="1" i="1">
              <a:solidFill>
                <a:schemeClr val="dk1"/>
              </a:solidFill>
              <a:effectLst/>
              <a:latin typeface="+mn-lt"/>
              <a:ea typeface="+mn-ea"/>
              <a:cs typeface="+mn-cs"/>
            </a:rPr>
            <a:t>Kontakt</a:t>
          </a:r>
          <a:endParaRPr lang="da-DK" sz="1100" b="0" i="1">
            <a:solidFill>
              <a:schemeClr val="dk1"/>
            </a:solidFill>
            <a:effectLst/>
            <a:latin typeface="+mn-lt"/>
            <a:ea typeface="+mn-ea"/>
            <a:cs typeface="+mn-cs"/>
          </a:endParaRPr>
        </a:p>
        <a:p>
          <a:r>
            <a:rPr lang="da-DK" sz="1100" b="0" i="0">
              <a:solidFill>
                <a:schemeClr val="dk1"/>
              </a:solidFill>
              <a:effectLst/>
              <a:latin typeface="+mn-lt"/>
              <a:ea typeface="+mn-ea"/>
              <a:cs typeface="+mn-cs"/>
            </a:rPr>
            <a:t>Andreas Østergaard Nielsen</a:t>
          </a:r>
        </a:p>
        <a:p>
          <a:r>
            <a:rPr lang="da-DK" sz="1100" b="0" i="0">
              <a:solidFill>
                <a:schemeClr val="dk1"/>
              </a:solidFill>
              <a:effectLst/>
              <a:latin typeface="+mn-lt"/>
              <a:ea typeface="+mn-ea"/>
              <a:cs typeface="+mn-cs"/>
            </a:rPr>
            <a:t>Underdirektør</a:t>
          </a:r>
        </a:p>
        <a:p>
          <a:r>
            <a:rPr lang="da-DK" sz="1100" b="0" i="1">
              <a:solidFill>
                <a:schemeClr val="dk1"/>
              </a:solidFill>
              <a:effectLst/>
              <a:latin typeface="+mn-lt"/>
              <a:ea typeface="+mn-ea"/>
              <a:cs typeface="+mn-cs"/>
            </a:rPr>
            <a:t>Email: aon@fogp.dk</a:t>
          </a:r>
        </a:p>
        <a:p>
          <a:r>
            <a:rPr lang="da-DK" sz="1100" b="0" i="1">
              <a:solidFill>
                <a:schemeClr val="dk1"/>
              </a:solidFill>
              <a:effectLst/>
              <a:latin typeface="+mn-lt"/>
              <a:ea typeface="+mn-ea"/>
              <a:cs typeface="+mn-cs"/>
            </a:rPr>
            <a:t>Tlf: +45</a:t>
          </a:r>
          <a:r>
            <a:rPr lang="da-DK" sz="1100" b="0" i="1" baseline="0">
              <a:solidFill>
                <a:schemeClr val="dk1"/>
              </a:solidFill>
              <a:effectLst/>
              <a:latin typeface="+mn-lt"/>
              <a:ea typeface="+mn-ea"/>
              <a:cs typeface="+mn-cs"/>
            </a:rPr>
            <a:t> 41919131</a:t>
          </a:r>
        </a:p>
        <a:p>
          <a:endParaRPr lang="da-DK" sz="1100" b="1" i="1">
            <a:solidFill>
              <a:schemeClr val="dk1"/>
            </a:solidFill>
            <a:effectLst/>
            <a:latin typeface="+mn-lt"/>
            <a:ea typeface="+mn-ea"/>
            <a:cs typeface="+mn-cs"/>
          </a:endParaRPr>
        </a:p>
        <a:p>
          <a:r>
            <a:rPr lang="da-DK" sz="1100" b="1" i="1">
              <a:solidFill>
                <a:schemeClr val="dk1"/>
              </a:solidFill>
              <a:effectLst/>
              <a:latin typeface="+mn-lt"/>
              <a:ea typeface="+mn-ea"/>
              <a:cs typeface="+mn-cs"/>
            </a:rPr>
            <a:t>Administrative oplysninger</a:t>
          </a:r>
        </a:p>
        <a:p>
          <a:r>
            <a:rPr lang="da-DK" sz="1100">
              <a:solidFill>
                <a:schemeClr val="dk1"/>
              </a:solidFill>
              <a:effectLst/>
              <a:latin typeface="+mn-lt"/>
              <a:ea typeface="+mn-ea"/>
              <a:cs typeface="+mn-cs"/>
            </a:rPr>
            <a:t>Navn: Pensionsselskaber - Markedsandele </a:t>
          </a:r>
        </a:p>
        <a:p>
          <a:r>
            <a:rPr lang="da-DK" sz="1100">
              <a:solidFill>
                <a:schemeClr val="dk1"/>
              </a:solidFill>
              <a:effectLst/>
              <a:latin typeface="+mn-lt"/>
              <a:ea typeface="+mn-ea"/>
              <a:cs typeface="+mn-cs"/>
            </a:rPr>
            <a:t>Emnegruppe: Pension/Markedsandele</a:t>
          </a:r>
        </a:p>
        <a:p>
          <a:r>
            <a:rPr lang="da-DK" sz="1100">
              <a:solidFill>
                <a:schemeClr val="dk1"/>
              </a:solidFill>
              <a:effectLst/>
              <a:latin typeface="+mn-lt"/>
              <a:ea typeface="+mn-ea"/>
              <a:cs typeface="+mn-cs"/>
            </a:rPr>
            <a:t>Kilder: Finanstilsynet, indberetning fra selskaber under dansk tilsyn.</a:t>
          </a:r>
        </a:p>
        <a:p>
          <a:r>
            <a:rPr lang="da-DK" sz="1100">
              <a:solidFill>
                <a:schemeClr val="dk1"/>
              </a:solidFill>
              <a:effectLst/>
              <a:latin typeface="+mn-lt"/>
              <a:ea typeface="+mn-ea"/>
              <a:cs typeface="+mn-cs"/>
            </a:rPr>
            <a:t> </a:t>
          </a:r>
        </a:p>
        <a:p>
          <a:r>
            <a:rPr lang="da-DK" sz="1100" b="1" i="1">
              <a:solidFill>
                <a:schemeClr val="dk1"/>
              </a:solidFill>
              <a:effectLst/>
              <a:latin typeface="+mn-lt"/>
              <a:ea typeface="+mn-ea"/>
              <a:cs typeface="+mn-cs"/>
            </a:rPr>
            <a:t>Indhold</a:t>
          </a:r>
        </a:p>
        <a:p>
          <a:r>
            <a:rPr lang="da-DK" sz="1100">
              <a:solidFill>
                <a:schemeClr val="dk1"/>
              </a:solidFill>
              <a:effectLst/>
              <a:latin typeface="+mn-lt"/>
              <a:ea typeface="+mn-ea"/>
              <a:cs typeface="+mn-cs"/>
            </a:rPr>
            <a:t>Indholdsbeskrivelse: Statistikken viser markedsandele for pensionsselskaber på det danske marked. Statistikken er baseret på årsindberetningerne til Finanstilsynet.</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Statistiske begreber: Præmierne er opgjort brutto, som i resultatopgørelsen dog inkl. investeringskontrakter, men før fradrag for genforsikringspræmier. Præmierne i markedsandelsstatistikken er opgjort på koncernniveau, jf. liste nedenfor.</a:t>
          </a:r>
        </a:p>
        <a:p>
          <a:r>
            <a:rPr lang="da-DK" sz="1100">
              <a:solidFill>
                <a:schemeClr val="dk1"/>
              </a:solidFill>
              <a:effectLst/>
              <a:latin typeface="+mn-lt"/>
              <a:ea typeface="+mn-ea"/>
              <a:cs typeface="+mn-cs"/>
            </a:rPr>
            <a:t> </a:t>
          </a:r>
        </a:p>
        <a:p>
          <a:r>
            <a:rPr lang="da-DK" sz="1100" b="1" i="1">
              <a:solidFill>
                <a:schemeClr val="dk1"/>
              </a:solidFill>
              <a:effectLst/>
              <a:latin typeface="+mn-lt"/>
              <a:ea typeface="+mn-ea"/>
              <a:cs typeface="+mn-cs"/>
            </a:rPr>
            <a:t>Tid</a:t>
          </a:r>
        </a:p>
        <a:p>
          <a:r>
            <a:rPr lang="da-DK" sz="1100">
              <a:solidFill>
                <a:schemeClr val="dk1"/>
              </a:solidFill>
              <a:effectLst/>
              <a:latin typeface="+mn-lt"/>
              <a:ea typeface="+mn-ea"/>
              <a:cs typeface="+mn-cs"/>
            </a:rPr>
            <a:t>Referencetid: Tallene i statistikken relaterer sig til det angivne regnskabsår.</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Udgivelsestid: Tallene offentliggøres i oktober efter det anførte regnskabsår.</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Hyppighed: Årlig.</a:t>
          </a:r>
        </a:p>
        <a:p>
          <a:r>
            <a:rPr lang="da-DK" sz="1100">
              <a:solidFill>
                <a:schemeClr val="dk1"/>
              </a:solidFill>
              <a:effectLst/>
              <a:latin typeface="+mn-lt"/>
              <a:ea typeface="+mn-ea"/>
              <a:cs typeface="+mn-cs"/>
            </a:rPr>
            <a:t> </a:t>
          </a:r>
        </a:p>
        <a:p>
          <a:r>
            <a:rPr lang="da-DK" sz="1100" b="1" i="1">
              <a:solidFill>
                <a:schemeClr val="dk1"/>
              </a:solidFill>
              <a:effectLst/>
              <a:latin typeface="+mn-lt"/>
              <a:ea typeface="+mn-ea"/>
              <a:cs typeface="+mn-cs"/>
            </a:rPr>
            <a:t>Pålidelighed og usikkerhed</a:t>
          </a:r>
        </a:p>
        <a:p>
          <a:r>
            <a:rPr lang="da-DK" sz="1100">
              <a:solidFill>
                <a:schemeClr val="dk1"/>
              </a:solidFill>
              <a:effectLst/>
              <a:latin typeface="+mn-lt"/>
              <a:ea typeface="+mn-ea"/>
              <a:cs typeface="+mn-cs"/>
            </a:rPr>
            <a:t>Usikkerhedskilder: Statistikken dækker kun selskaber på det danske marked under dansk tilsyn. Udenlandske selskaber udgør omkring 0,5 pct. af det danske marked for pensioner.</a:t>
          </a:r>
        </a:p>
        <a:p>
          <a:r>
            <a:rPr lang="da-DK" sz="1100">
              <a:solidFill>
                <a:schemeClr val="dk1"/>
              </a:solidFill>
              <a:effectLst/>
              <a:latin typeface="+mn-lt"/>
              <a:ea typeface="+mn-ea"/>
              <a:cs typeface="+mn-cs"/>
            </a:rPr>
            <a:t> </a:t>
          </a:r>
        </a:p>
        <a:p>
          <a:r>
            <a:rPr lang="da-DK" sz="1100" b="1" i="1">
              <a:solidFill>
                <a:schemeClr val="dk1"/>
              </a:solidFill>
              <a:effectLst/>
              <a:latin typeface="+mn-lt"/>
              <a:ea typeface="+mn-ea"/>
              <a:cs typeface="+mn-cs"/>
            </a:rPr>
            <a:t>Sammenlignelighed</a:t>
          </a:r>
        </a:p>
        <a:p>
          <a:r>
            <a:rPr lang="da-DK" sz="1100">
              <a:solidFill>
                <a:schemeClr val="dk1"/>
              </a:solidFill>
              <a:effectLst/>
              <a:latin typeface="+mn-lt"/>
              <a:ea typeface="+mn-ea"/>
              <a:cs typeface="+mn-cs"/>
            </a:rPr>
            <a:t>Sammenlignelighed over tid: Da selskaberne sommetider stopper med at være under dansk tilsyn, kan danske selskabers andel af det danske marked svinge fra år til år. Et selskab kan stoppe med at være under dansk tilsyn, hvis det fx opkøbes af en udenlandsk koncern.</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En ændring i regnskabsreglerne pr. 1. januar 2005 betyder, at tallene før og efter 2005 ikke er fuldt ud sammenlignelige. </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Der kan ske ændringer i koncernstrukturen i branchen fra år til år, hvilket kan gøre, at selskaberne ikke er fuldt ud sammenlignelige fra år til år.</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Bruttopræmierne i denne statistik er inkl. investeringskontrakter. Omkring 5 pct. af markedet udgøres af investeringskontrakter.</a:t>
          </a:r>
        </a:p>
        <a:p>
          <a:r>
            <a:rPr lang="da-DK" sz="1100">
              <a:solidFill>
                <a:schemeClr val="dk1"/>
              </a:solidFill>
              <a:effectLst/>
              <a:latin typeface="+mn-lt"/>
              <a:ea typeface="+mn-ea"/>
              <a:cs typeface="+mn-cs"/>
            </a:rPr>
            <a:t> </a:t>
          </a:r>
        </a:p>
        <a:p>
          <a:r>
            <a:rPr lang="da-DK" sz="1100" b="1" i="1">
              <a:solidFill>
                <a:schemeClr val="dk1"/>
              </a:solidFill>
              <a:effectLst/>
              <a:latin typeface="+mn-lt"/>
              <a:ea typeface="+mn-ea"/>
              <a:cs typeface="+mn-cs"/>
            </a:rPr>
            <a:t>Supplerende dokumentation</a:t>
          </a:r>
        </a:p>
        <a:p>
          <a:r>
            <a:rPr lang="da-DK" sz="1100">
              <a:solidFill>
                <a:schemeClr val="dk1"/>
              </a:solidFill>
              <a:effectLst/>
              <a:latin typeface="+mn-lt"/>
              <a:ea typeface="+mn-ea"/>
              <a:cs typeface="+mn-cs"/>
            </a:rPr>
            <a:t>Eksterne links/kilder: </a:t>
          </a:r>
          <a:r>
            <a:rPr lang="da-DK" sz="1100" u="sng">
              <a:solidFill>
                <a:schemeClr val="dk1"/>
              </a:solidFill>
              <a:effectLst/>
              <a:latin typeface="+mn-lt"/>
              <a:ea typeface="+mn-ea"/>
              <a:cs typeface="+mn-cs"/>
              <a:hlinkClick xmlns:r="http://schemas.openxmlformats.org/officeDocument/2006/relationships" r:id=""/>
            </a:rPr>
            <a:t>www.ftnet.dk</a:t>
          </a:r>
          <a:r>
            <a:rPr lang="da-DK" sz="1100">
              <a:solidFill>
                <a:schemeClr val="dk1"/>
              </a:solidFill>
              <a:effectLst/>
              <a:latin typeface="+mn-lt"/>
              <a:ea typeface="+mn-ea"/>
              <a:cs typeface="+mn-cs"/>
            </a:rPr>
            <a:t> </a:t>
          </a:r>
        </a:p>
        <a:p>
          <a:endParaRPr lang="da-DK"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5"/>
  <sheetViews>
    <sheetView tabSelected="1" zoomScaleNormal="100" workbookViewId="0"/>
  </sheetViews>
  <sheetFormatPr defaultRowHeight="14.25" x14ac:dyDescent="0.2"/>
  <cols>
    <col min="1" max="1" width="58.42578125" style="1" customWidth="1"/>
    <col min="2" max="2" width="18.5703125" style="1" customWidth="1"/>
    <col min="3" max="3" width="18.7109375" style="1" customWidth="1"/>
    <col min="4" max="16384" width="9.140625" style="1"/>
  </cols>
  <sheetData>
    <row r="1" spans="1:3" x14ac:dyDescent="0.2">
      <c r="A1" s="21" t="s">
        <v>334</v>
      </c>
    </row>
    <row r="2" spans="1:3" x14ac:dyDescent="0.2">
      <c r="A2" s="61" t="s">
        <v>358</v>
      </c>
      <c r="B2" s="62"/>
      <c r="C2" s="63"/>
    </row>
    <row r="3" spans="1:3" ht="15" customHeight="1" x14ac:dyDescent="0.2">
      <c r="B3" s="22" t="s">
        <v>0</v>
      </c>
      <c r="C3" s="23"/>
    </row>
    <row r="4" spans="1:3" ht="28.5" x14ac:dyDescent="0.2">
      <c r="A4" s="24" t="s">
        <v>3</v>
      </c>
      <c r="B4" s="25" t="s">
        <v>2</v>
      </c>
      <c r="C4" s="25" t="s">
        <v>1</v>
      </c>
    </row>
    <row r="5" spans="1:3" x14ac:dyDescent="0.2">
      <c r="A5" s="26" t="s">
        <v>6</v>
      </c>
      <c r="B5" s="27">
        <v>51084.6171875</v>
      </c>
      <c r="C5" s="26">
        <v>22.066827774047852</v>
      </c>
    </row>
    <row r="6" spans="1:3" x14ac:dyDescent="0.2">
      <c r="A6" s="26" t="s">
        <v>67</v>
      </c>
      <c r="B6" s="27">
        <v>36895</v>
      </c>
      <c r="C6" s="26">
        <v>15.937392234802246</v>
      </c>
    </row>
    <row r="7" spans="1:3" x14ac:dyDescent="0.2">
      <c r="A7" s="26" t="s">
        <v>305</v>
      </c>
      <c r="B7" s="27">
        <v>31960.021484375</v>
      </c>
      <c r="C7" s="26">
        <v>13.805648803710938</v>
      </c>
    </row>
    <row r="8" spans="1:3" x14ac:dyDescent="0.2">
      <c r="A8" s="26" t="s">
        <v>147</v>
      </c>
      <c r="B8" s="27">
        <v>15783.90625</v>
      </c>
      <c r="C8" s="26">
        <v>6.8181138038635254</v>
      </c>
    </row>
    <row r="9" spans="1:3" x14ac:dyDescent="0.2">
      <c r="A9" s="26" t="s">
        <v>68</v>
      </c>
      <c r="B9" s="27">
        <v>15446.6328125</v>
      </c>
      <c r="C9" s="26">
        <v>6.6724228858947754</v>
      </c>
    </row>
    <row r="10" spans="1:3" x14ac:dyDescent="0.2">
      <c r="A10" s="26" t="s">
        <v>357</v>
      </c>
      <c r="B10" s="27">
        <v>12806.408203125</v>
      </c>
      <c r="C10" s="26">
        <v>5.5319352149963379</v>
      </c>
    </row>
    <row r="11" spans="1:3" x14ac:dyDescent="0.2">
      <c r="A11" s="26" t="s">
        <v>63</v>
      </c>
      <c r="B11" s="27">
        <v>11632.7646484375</v>
      </c>
      <c r="C11" s="26">
        <v>5.024960994720459</v>
      </c>
    </row>
    <row r="12" spans="1:3" x14ac:dyDescent="0.2">
      <c r="A12" s="26" t="s">
        <v>10</v>
      </c>
      <c r="B12" s="27">
        <v>9855</v>
      </c>
      <c r="C12" s="26">
        <v>4.2570266723632813</v>
      </c>
    </row>
    <row r="13" spans="1:3" x14ac:dyDescent="0.2">
      <c r="A13" s="26" t="s">
        <v>302</v>
      </c>
      <c r="B13" s="27">
        <v>6872.93115234375</v>
      </c>
      <c r="C13" s="26">
        <v>2.9688737392425537</v>
      </c>
    </row>
    <row r="14" spans="1:3" x14ac:dyDescent="0.2">
      <c r="A14" s="26" t="s">
        <v>11</v>
      </c>
      <c r="B14" s="27">
        <v>6802.55712890625</v>
      </c>
      <c r="C14" s="26">
        <v>2.9384746551513672</v>
      </c>
    </row>
    <row r="15" spans="1:3" x14ac:dyDescent="0.2">
      <c r="A15" s="26" t="s">
        <v>14</v>
      </c>
      <c r="B15" s="27">
        <v>6460.94775390625</v>
      </c>
      <c r="C15" s="26">
        <v>2.7909109592437744</v>
      </c>
    </row>
    <row r="16" spans="1:3" x14ac:dyDescent="0.2">
      <c r="A16" s="26" t="s">
        <v>331</v>
      </c>
      <c r="B16" s="27">
        <v>5703.95263671875</v>
      </c>
      <c r="C16" s="26">
        <v>2.4639146327972412</v>
      </c>
    </row>
    <row r="17" spans="1:3" x14ac:dyDescent="0.2">
      <c r="A17" s="26" t="s">
        <v>250</v>
      </c>
      <c r="B17" s="27">
        <v>4373.44873046875</v>
      </c>
      <c r="C17" s="26">
        <v>1.8891819715499878</v>
      </c>
    </row>
    <row r="18" spans="1:3" x14ac:dyDescent="0.2">
      <c r="A18" s="26" t="s">
        <v>329</v>
      </c>
      <c r="B18" s="27">
        <v>3670.427978515625</v>
      </c>
      <c r="C18" s="26">
        <v>1.5855008363723755</v>
      </c>
    </row>
    <row r="19" spans="1:3" x14ac:dyDescent="0.2">
      <c r="A19" s="26" t="s">
        <v>251</v>
      </c>
      <c r="B19" s="27">
        <v>3659.6689453125</v>
      </c>
      <c r="C19" s="26">
        <v>1.5808532238006592</v>
      </c>
    </row>
    <row r="20" spans="1:3" x14ac:dyDescent="0.2">
      <c r="A20" s="26" t="s">
        <v>314</v>
      </c>
      <c r="B20" s="27">
        <v>3295.29541015625</v>
      </c>
      <c r="C20" s="26">
        <v>1.4234561920166016</v>
      </c>
    </row>
    <row r="21" spans="1:3" x14ac:dyDescent="0.2">
      <c r="A21" s="26" t="s">
        <v>209</v>
      </c>
      <c r="B21" s="27">
        <v>2015.5439453125</v>
      </c>
      <c r="C21" s="26">
        <v>0.87064683437347412</v>
      </c>
    </row>
    <row r="22" spans="1:3" x14ac:dyDescent="0.2">
      <c r="A22" s="26" t="s">
        <v>356</v>
      </c>
      <c r="B22" s="27">
        <v>1303.928955078125</v>
      </c>
      <c r="C22" s="26">
        <v>0.56325322389602661</v>
      </c>
    </row>
    <row r="23" spans="1:3" x14ac:dyDescent="0.2">
      <c r="A23" s="26" t="s">
        <v>254</v>
      </c>
      <c r="B23" s="27">
        <v>486.3809814453125</v>
      </c>
      <c r="C23" s="26">
        <v>0.21010014414787292</v>
      </c>
    </row>
    <row r="24" spans="1:3" x14ac:dyDescent="0.2">
      <c r="A24" s="26" t="s">
        <v>156</v>
      </c>
      <c r="B24" s="27">
        <v>451.97998046875</v>
      </c>
      <c r="C24" s="26">
        <v>0.1952400803565979</v>
      </c>
    </row>
    <row r="25" spans="1:3" x14ac:dyDescent="0.2">
      <c r="A25" s="26" t="s">
        <v>73</v>
      </c>
      <c r="B25" s="27">
        <v>333.48300170898438</v>
      </c>
      <c r="C25" s="26">
        <v>0.1440533846616745</v>
      </c>
    </row>
    <row r="26" spans="1:3" x14ac:dyDescent="0.2">
      <c r="A26" s="26" t="s">
        <v>36</v>
      </c>
      <c r="B26" s="27">
        <v>324.08401489257813</v>
      </c>
      <c r="C26" s="26">
        <v>0.1399933397769928</v>
      </c>
    </row>
    <row r="27" spans="1:3" x14ac:dyDescent="0.2">
      <c r="A27" s="26" t="s">
        <v>40</v>
      </c>
      <c r="B27" s="27">
        <v>193.75599670410156</v>
      </c>
      <c r="C27" s="26">
        <v>8.3696037530899048E-2</v>
      </c>
    </row>
    <row r="28" spans="1:3" x14ac:dyDescent="0.2">
      <c r="A28" s="26" t="s">
        <v>319</v>
      </c>
      <c r="B28" s="27">
        <v>49.196002960205078</v>
      </c>
      <c r="C28" s="26">
        <v>2.1251007914543152E-2</v>
      </c>
    </row>
    <row r="29" spans="1:3" x14ac:dyDescent="0.2">
      <c r="A29" s="26" t="s">
        <v>330</v>
      </c>
      <c r="B29" s="27">
        <v>23.321998596191406</v>
      </c>
      <c r="C29" s="26">
        <v>1.0074314661324024E-2</v>
      </c>
    </row>
    <row r="30" spans="1:3" x14ac:dyDescent="0.2">
      <c r="A30" s="26" t="s">
        <v>320</v>
      </c>
      <c r="B30" s="27">
        <v>14.347000122070313</v>
      </c>
      <c r="C30" s="26">
        <v>6.1974190175533295E-3</v>
      </c>
    </row>
    <row r="31" spans="1:3" ht="15" thickBot="1" x14ac:dyDescent="0.25">
      <c r="A31" s="29" t="s">
        <v>47</v>
      </c>
      <c r="B31" s="29">
        <f>SUM(B5:B30)</f>
        <v>231499.60219955444</v>
      </c>
      <c r="C31" s="29">
        <f>SUM(C5:C30)</f>
        <v>100.00000038091093</v>
      </c>
    </row>
    <row r="32" spans="1:3" ht="15" thickTop="1" x14ac:dyDescent="0.2">
      <c r="A32" s="6"/>
      <c r="B32" s="6"/>
      <c r="C32" s="30"/>
    </row>
    <row r="33" spans="1:3" x14ac:dyDescent="0.2">
      <c r="A33" s="31" t="s">
        <v>335</v>
      </c>
    </row>
    <row r="34" spans="1:3" x14ac:dyDescent="0.2">
      <c r="A34" s="64" t="s">
        <v>336</v>
      </c>
      <c r="B34" s="64"/>
      <c r="C34" s="64"/>
    </row>
    <row r="35" spans="1:3" x14ac:dyDescent="0.2">
      <c r="A35" s="64"/>
      <c r="B35" s="64"/>
      <c r="C35" s="64"/>
    </row>
    <row r="37" spans="1:3" x14ac:dyDescent="0.2">
      <c r="A37" s="11" t="s">
        <v>359</v>
      </c>
    </row>
    <row r="38" spans="1:3" x14ac:dyDescent="0.2">
      <c r="A38" s="9" t="s">
        <v>291</v>
      </c>
      <c r="B38" s="9"/>
      <c r="C38" s="9"/>
    </row>
    <row r="39" spans="1:3" x14ac:dyDescent="0.2">
      <c r="A39" s="9" t="s">
        <v>299</v>
      </c>
      <c r="B39" s="9"/>
      <c r="C39" s="9"/>
    </row>
    <row r="40" spans="1:3" x14ac:dyDescent="0.2">
      <c r="A40" s="9" t="s">
        <v>328</v>
      </c>
      <c r="B40" s="9"/>
      <c r="C40" s="9"/>
    </row>
    <row r="42" spans="1:3" x14ac:dyDescent="0.2">
      <c r="B42" s="32" t="s">
        <v>324</v>
      </c>
      <c r="C42" s="33"/>
    </row>
    <row r="43" spans="1:3" ht="25.5" customHeight="1" x14ac:dyDescent="0.2">
      <c r="A43" s="11" t="s">
        <v>55</v>
      </c>
      <c r="B43" s="34" t="s">
        <v>2</v>
      </c>
      <c r="C43" s="12" t="s">
        <v>1</v>
      </c>
    </row>
    <row r="44" spans="1:3" x14ac:dyDescent="0.2">
      <c r="A44" s="14" t="s">
        <v>63</v>
      </c>
      <c r="B44" s="35">
        <v>12895.2099609375</v>
      </c>
      <c r="C44" s="15">
        <f>B44/$B$31*100</f>
        <v>5.5702946520926329</v>
      </c>
    </row>
    <row r="45" spans="1:3" x14ac:dyDescent="0.2">
      <c r="A45" s="14" t="s">
        <v>62</v>
      </c>
      <c r="B45" s="35">
        <v>10097.857421875</v>
      </c>
      <c r="C45" s="15">
        <f>B45/$B$31*100</f>
        <v>4.3619329475869115</v>
      </c>
    </row>
    <row r="46" spans="1:3" ht="15" thickBot="1" x14ac:dyDescent="0.25">
      <c r="A46" s="16" t="s">
        <v>47</v>
      </c>
      <c r="B46" s="17">
        <f>SUM(B44:B45)</f>
        <v>22993.0673828125</v>
      </c>
      <c r="C46" s="18">
        <f>B46/$B$31*100</f>
        <v>9.9322275996795444</v>
      </c>
    </row>
    <row r="47" spans="1:3" ht="15" thickTop="1" x14ac:dyDescent="0.2"/>
    <row r="49" spans="1:3" x14ac:dyDescent="0.2">
      <c r="A49" s="11" t="s">
        <v>65</v>
      </c>
    </row>
    <row r="50" spans="1:3" ht="26.25" customHeight="1" x14ac:dyDescent="0.2">
      <c r="A50" s="65" t="s">
        <v>352</v>
      </c>
      <c r="B50" s="65"/>
      <c r="C50" s="65"/>
    </row>
    <row r="51" spans="1:3" ht="27.75" customHeight="1" x14ac:dyDescent="0.2">
      <c r="A51" s="65" t="s">
        <v>266</v>
      </c>
      <c r="B51" s="65"/>
      <c r="C51" s="65"/>
    </row>
    <row r="52" spans="1:3" x14ac:dyDescent="0.2">
      <c r="B52" s="6"/>
    </row>
    <row r="53" spans="1:3" x14ac:dyDescent="0.2">
      <c r="A53" s="1" t="s">
        <v>325</v>
      </c>
      <c r="B53" s="5"/>
      <c r="C53" s="5"/>
    </row>
    <row r="54" spans="1:3" x14ac:dyDescent="0.2">
      <c r="B54" s="5"/>
      <c r="C54" s="5"/>
    </row>
    <row r="55" spans="1:3" x14ac:dyDescent="0.2">
      <c r="B55" s="5"/>
      <c r="C55" s="5"/>
    </row>
  </sheetData>
  <mergeCells count="3">
    <mergeCell ref="A34:C35"/>
    <mergeCell ref="A50:C50"/>
    <mergeCell ref="A51:C51"/>
  </mergeCells>
  <pageMargins left="0.7" right="0.7" top="0.75" bottom="0.75" header="0.3" footer="0.3"/>
  <pageSetup paperSize="9" scale="85" orientation="portrait" r:id="rId1"/>
  <headerFooter>
    <oddHeader>&amp;R
&amp;G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72"/>
  <sheetViews>
    <sheetView zoomScaleNormal="100" workbookViewId="0"/>
  </sheetViews>
  <sheetFormatPr defaultRowHeight="14.25" x14ac:dyDescent="0.2"/>
  <cols>
    <col min="1" max="1" width="51.85546875" style="1" customWidth="1"/>
    <col min="2" max="2" width="20.28515625" style="1" customWidth="1"/>
    <col min="3" max="3" width="20" style="1" customWidth="1"/>
    <col min="4" max="4" width="9.140625" style="1"/>
    <col min="5" max="5" width="23.42578125" style="1" customWidth="1"/>
    <col min="6" max="16384" width="9.140625" style="1"/>
  </cols>
  <sheetData>
    <row r="1" spans="1:8" ht="11.25" customHeight="1" x14ac:dyDescent="0.2">
      <c r="A1" s="21" t="s">
        <v>334</v>
      </c>
    </row>
    <row r="2" spans="1:8" ht="11.25" customHeight="1" x14ac:dyDescent="0.2">
      <c r="A2" s="61" t="s">
        <v>248</v>
      </c>
      <c r="B2" s="62"/>
      <c r="C2" s="63"/>
    </row>
    <row r="3" spans="1:8" ht="15" customHeight="1" x14ac:dyDescent="0.2">
      <c r="B3" s="36" t="s">
        <v>0</v>
      </c>
      <c r="C3" s="23"/>
    </row>
    <row r="4" spans="1:8" ht="27" customHeight="1" x14ac:dyDescent="0.2">
      <c r="A4" s="11" t="s">
        <v>3</v>
      </c>
      <c r="B4" s="13" t="s">
        <v>2</v>
      </c>
      <c r="C4" s="13" t="s">
        <v>1</v>
      </c>
    </row>
    <row r="5" spans="1:8" x14ac:dyDescent="0.2">
      <c r="A5" s="6" t="s">
        <v>6</v>
      </c>
      <c r="B5" s="6">
        <v>23822.564999999999</v>
      </c>
      <c r="C5" s="30">
        <v>17.486319749305775</v>
      </c>
    </row>
    <row r="6" spans="1:8" x14ac:dyDescent="0.2">
      <c r="A6" s="52" t="s">
        <v>67</v>
      </c>
      <c r="B6" s="52">
        <v>17517.5</v>
      </c>
      <c r="C6" s="58">
        <v>12.85825460895852</v>
      </c>
    </row>
    <row r="7" spans="1:8" x14ac:dyDescent="0.2">
      <c r="A7" s="52" t="s">
        <v>68</v>
      </c>
      <c r="B7" s="52">
        <v>12488.929</v>
      </c>
      <c r="C7" s="58">
        <v>9.1671659126705141</v>
      </c>
      <c r="G7" s="47"/>
      <c r="H7" s="28"/>
    </row>
    <row r="8" spans="1:8" x14ac:dyDescent="0.2">
      <c r="A8" s="52" t="s">
        <v>208</v>
      </c>
      <c r="B8" s="52">
        <v>12280.169</v>
      </c>
      <c r="C8" s="58">
        <v>9.0139311912681332</v>
      </c>
    </row>
    <row r="9" spans="1:8" x14ac:dyDescent="0.2">
      <c r="A9" s="52" t="s">
        <v>218</v>
      </c>
      <c r="B9" s="52">
        <v>7757.5680000000002</v>
      </c>
      <c r="C9" s="58">
        <v>5.6942363059973813</v>
      </c>
    </row>
    <row r="10" spans="1:8" x14ac:dyDescent="0.2">
      <c r="A10" s="52" t="s">
        <v>10</v>
      </c>
      <c r="B10" s="52">
        <v>6737.1540000000005</v>
      </c>
      <c r="C10" s="58">
        <v>4.9452285698166589</v>
      </c>
    </row>
    <row r="11" spans="1:8" x14ac:dyDescent="0.2">
      <c r="A11" s="52" t="s">
        <v>147</v>
      </c>
      <c r="B11" s="52">
        <v>6611.8289999999997</v>
      </c>
      <c r="C11" s="58">
        <v>4.8532370893618149</v>
      </c>
    </row>
    <row r="12" spans="1:8" x14ac:dyDescent="0.2">
      <c r="A12" s="52" t="s">
        <v>19</v>
      </c>
      <c r="B12" s="52">
        <v>6445.7870000000003</v>
      </c>
      <c r="C12" s="58">
        <v>4.7313583788277391</v>
      </c>
    </row>
    <row r="13" spans="1:8" x14ac:dyDescent="0.2">
      <c r="A13" s="52" t="s">
        <v>11</v>
      </c>
      <c r="B13" s="52">
        <v>5142.2969999999996</v>
      </c>
      <c r="C13" s="58">
        <v>3.7745662395252495</v>
      </c>
    </row>
    <row r="14" spans="1:8" x14ac:dyDescent="0.2">
      <c r="A14" s="52" t="s">
        <v>12</v>
      </c>
      <c r="B14" s="52">
        <v>5133.7039999999997</v>
      </c>
      <c r="C14" s="58">
        <v>3.7682587765964768</v>
      </c>
    </row>
    <row r="15" spans="1:8" x14ac:dyDescent="0.2">
      <c r="A15" s="52" t="s">
        <v>14</v>
      </c>
      <c r="B15" s="52">
        <v>4482.8829999999998</v>
      </c>
      <c r="C15" s="58">
        <v>3.2905409445509801</v>
      </c>
    </row>
    <row r="16" spans="1:8" ht="15.75" customHeight="1" x14ac:dyDescent="0.2">
      <c r="A16" s="52" t="s">
        <v>15</v>
      </c>
      <c r="B16" s="52">
        <v>4045.93</v>
      </c>
      <c r="C16" s="58">
        <v>2.9698072253474264</v>
      </c>
    </row>
    <row r="17" spans="1:3" x14ac:dyDescent="0.2">
      <c r="A17" s="52" t="s">
        <v>249</v>
      </c>
      <c r="B17" s="52">
        <v>3686.4810000000002</v>
      </c>
      <c r="C17" s="58">
        <v>2.7059632544077643</v>
      </c>
    </row>
    <row r="18" spans="1:3" x14ac:dyDescent="0.2">
      <c r="A18" s="52" t="s">
        <v>250</v>
      </c>
      <c r="B18" s="52">
        <v>3210.7109999999998</v>
      </c>
      <c r="C18" s="58">
        <v>2.3567369495523796</v>
      </c>
    </row>
    <row r="19" spans="1:3" x14ac:dyDescent="0.2">
      <c r="A19" s="52" t="s">
        <v>20</v>
      </c>
      <c r="B19" s="52">
        <v>2758.8380000000002</v>
      </c>
      <c r="C19" s="58">
        <v>2.0250516014768034</v>
      </c>
    </row>
    <row r="20" spans="1:3" x14ac:dyDescent="0.2">
      <c r="A20" s="52" t="s">
        <v>251</v>
      </c>
      <c r="B20" s="52">
        <v>2643.8670000000002</v>
      </c>
      <c r="C20" s="58">
        <v>1.9406601991279198</v>
      </c>
    </row>
    <row r="21" spans="1:3" x14ac:dyDescent="0.2">
      <c r="A21" s="52" t="s">
        <v>18</v>
      </c>
      <c r="B21" s="52">
        <v>2555.6529999999998</v>
      </c>
      <c r="C21" s="58">
        <v>1.8759090604337756</v>
      </c>
    </row>
    <row r="22" spans="1:3" x14ac:dyDescent="0.2">
      <c r="A22" s="52" t="s">
        <v>221</v>
      </c>
      <c r="B22" s="52">
        <v>2086.8890000000001</v>
      </c>
      <c r="C22" s="58">
        <v>1.5318253233985921</v>
      </c>
    </row>
    <row r="23" spans="1:3" x14ac:dyDescent="0.2">
      <c r="A23" s="52" t="s">
        <v>209</v>
      </c>
      <c r="B23" s="52">
        <v>1435.4349999999999</v>
      </c>
      <c r="C23" s="58">
        <v>1.0536428545517551</v>
      </c>
    </row>
    <row r="24" spans="1:3" x14ac:dyDescent="0.2">
      <c r="A24" s="52" t="s">
        <v>252</v>
      </c>
      <c r="B24" s="52">
        <v>1243.096</v>
      </c>
      <c r="C24" s="58">
        <v>0.91246153111904671</v>
      </c>
    </row>
    <row r="25" spans="1:3" x14ac:dyDescent="0.2">
      <c r="A25" s="52" t="s">
        <v>222</v>
      </c>
      <c r="B25" s="52">
        <v>901.447</v>
      </c>
      <c r="C25" s="58">
        <v>0.66168317639399621</v>
      </c>
    </row>
    <row r="26" spans="1:3" x14ac:dyDescent="0.2">
      <c r="A26" s="52" t="s">
        <v>253</v>
      </c>
      <c r="B26" s="52">
        <v>811.45100000000002</v>
      </c>
      <c r="C26" s="58">
        <v>0.59562400803162552</v>
      </c>
    </row>
    <row r="27" spans="1:3" x14ac:dyDescent="0.2">
      <c r="A27" s="52" t="s">
        <v>231</v>
      </c>
      <c r="B27" s="52">
        <v>403.21800000000002</v>
      </c>
      <c r="C27" s="58">
        <v>0.29597144038333306</v>
      </c>
    </row>
    <row r="28" spans="1:3" x14ac:dyDescent="0.2">
      <c r="A28" s="52" t="s">
        <v>30</v>
      </c>
      <c r="B28" s="52">
        <v>385.95699999999999</v>
      </c>
      <c r="C28" s="58">
        <v>0.2833014627720738</v>
      </c>
    </row>
    <row r="29" spans="1:3" x14ac:dyDescent="0.2">
      <c r="A29" s="52" t="s">
        <v>36</v>
      </c>
      <c r="B29" s="52">
        <v>371.363</v>
      </c>
      <c r="C29" s="58">
        <v>0.27258912552285786</v>
      </c>
    </row>
    <row r="30" spans="1:3" x14ac:dyDescent="0.2">
      <c r="A30" s="52" t="s">
        <v>254</v>
      </c>
      <c r="B30" s="52">
        <v>364.43299999999999</v>
      </c>
      <c r="C30" s="58">
        <v>0.26750234347975338</v>
      </c>
    </row>
    <row r="31" spans="1:3" x14ac:dyDescent="0.2">
      <c r="A31" s="52" t="s">
        <v>39</v>
      </c>
      <c r="B31" s="52">
        <v>319.036</v>
      </c>
      <c r="C31" s="58">
        <v>0.23417988396881351</v>
      </c>
    </row>
    <row r="32" spans="1:3" x14ac:dyDescent="0.2">
      <c r="A32" s="52" t="s">
        <v>40</v>
      </c>
      <c r="B32" s="52">
        <v>193.67400000000001</v>
      </c>
      <c r="C32" s="58">
        <v>0.14216124464880447</v>
      </c>
    </row>
    <row r="33" spans="1:3" x14ac:dyDescent="0.2">
      <c r="A33" s="52" t="s">
        <v>41</v>
      </c>
      <c r="B33" s="52">
        <v>176.77</v>
      </c>
      <c r="C33" s="58">
        <v>0.12975331338522034</v>
      </c>
    </row>
    <row r="34" spans="1:3" x14ac:dyDescent="0.2">
      <c r="A34" s="52" t="s">
        <v>223</v>
      </c>
      <c r="B34" s="52">
        <v>155.15299999999999</v>
      </c>
      <c r="C34" s="58">
        <v>0.11388592991829548</v>
      </c>
    </row>
    <row r="35" spans="1:3" x14ac:dyDescent="0.2">
      <c r="A35" s="52" t="s">
        <v>255</v>
      </c>
      <c r="B35" s="52">
        <v>65.655000000000001</v>
      </c>
      <c r="C35" s="58">
        <v>4.8192305200580654E-2</v>
      </c>
    </row>
    <row r="36" spans="1:3" ht="15" thickBot="1" x14ac:dyDescent="0.25">
      <c r="A36" s="16" t="s">
        <v>47</v>
      </c>
      <c r="B36" s="41">
        <v>136235.44199999992</v>
      </c>
      <c r="C36" s="45">
        <v>100.00000000000003</v>
      </c>
    </row>
    <row r="37" spans="1:3" ht="11.25" customHeight="1" thickTop="1" x14ac:dyDescent="0.2">
      <c r="B37" s="47"/>
      <c r="C37" s="28"/>
    </row>
    <row r="38" spans="1:3" x14ac:dyDescent="0.2">
      <c r="A38" s="31" t="s">
        <v>48</v>
      </c>
    </row>
    <row r="40" spans="1:3" x14ac:dyDescent="0.2">
      <c r="A40" s="11"/>
    </row>
    <row r="41" spans="1:3" x14ac:dyDescent="0.2">
      <c r="A41" s="11" t="s">
        <v>256</v>
      </c>
      <c r="B41" s="33"/>
      <c r="C41" s="33"/>
    </row>
    <row r="42" spans="1:3" x14ac:dyDescent="0.2">
      <c r="A42" s="1" t="s">
        <v>234</v>
      </c>
    </row>
    <row r="43" spans="1:3" x14ac:dyDescent="0.2">
      <c r="A43" s="14" t="s">
        <v>257</v>
      </c>
      <c r="B43" s="10"/>
      <c r="C43" s="10"/>
    </row>
    <row r="46" spans="1:3" x14ac:dyDescent="0.2">
      <c r="A46" s="5"/>
      <c r="B46" s="36" t="s">
        <v>0</v>
      </c>
      <c r="C46" s="5"/>
    </row>
    <row r="47" spans="1:3" ht="27" customHeight="1" x14ac:dyDescent="0.2">
      <c r="A47" s="11" t="s">
        <v>55</v>
      </c>
      <c r="B47" s="13" t="s">
        <v>2</v>
      </c>
      <c r="C47" s="13" t="s">
        <v>1</v>
      </c>
    </row>
    <row r="48" spans="1:3" x14ac:dyDescent="0.2">
      <c r="A48" s="9" t="s">
        <v>62</v>
      </c>
      <c r="B48" s="37">
        <v>7445.1659999999993</v>
      </c>
      <c r="C48" s="43">
        <v>5.7149451964711373</v>
      </c>
    </row>
    <row r="49" spans="1:3" x14ac:dyDescent="0.2">
      <c r="A49" s="14" t="s">
        <v>63</v>
      </c>
      <c r="B49" s="38">
        <v>7757.5680000000002</v>
      </c>
      <c r="C49" s="15">
        <v>5.9547464727983517</v>
      </c>
    </row>
    <row r="50" spans="1:3" x14ac:dyDescent="0.2">
      <c r="A50" s="14" t="s">
        <v>61</v>
      </c>
      <c r="B50" s="38">
        <v>4369.95</v>
      </c>
      <c r="C50" s="15">
        <v>3.3543946181077824</v>
      </c>
    </row>
    <row r="51" spans="1:3" x14ac:dyDescent="0.2">
      <c r="A51" s="39" t="s">
        <v>214</v>
      </c>
      <c r="B51" s="40">
        <v>259.32900000000001</v>
      </c>
      <c r="C51" s="51">
        <v>0.19906218650540008</v>
      </c>
    </row>
    <row r="52" spans="1:3" ht="15" thickBot="1" x14ac:dyDescent="0.25">
      <c r="A52" s="16" t="s">
        <v>47</v>
      </c>
      <c r="B52" s="17">
        <v>19832.013000000003</v>
      </c>
      <c r="C52" s="18">
        <v>15.223148473882672</v>
      </c>
    </row>
    <row r="53" spans="1:3" ht="15" thickTop="1" x14ac:dyDescent="0.2">
      <c r="A53" s="11"/>
    </row>
    <row r="54" spans="1:3" x14ac:dyDescent="0.2">
      <c r="A54" s="11" t="s">
        <v>65</v>
      </c>
      <c r="B54" s="6"/>
    </row>
    <row r="55" spans="1:3" x14ac:dyDescent="0.2">
      <c r="A55" s="14" t="s">
        <v>56</v>
      </c>
      <c r="B55" s="14"/>
      <c r="C55" s="14"/>
    </row>
    <row r="56" spans="1:3" ht="27" customHeight="1" x14ac:dyDescent="0.2">
      <c r="A56" s="66" t="s">
        <v>266</v>
      </c>
      <c r="B56" s="66"/>
      <c r="C56" s="66"/>
    </row>
    <row r="57" spans="1:3" x14ac:dyDescent="0.2">
      <c r="A57" s="14" t="s">
        <v>264</v>
      </c>
      <c r="B57" s="14"/>
      <c r="C57" s="14"/>
    </row>
    <row r="58" spans="1:3" x14ac:dyDescent="0.2">
      <c r="A58" s="14" t="s">
        <v>263</v>
      </c>
      <c r="B58" s="14"/>
      <c r="C58" s="14"/>
    </row>
    <row r="70" spans="1:2" x14ac:dyDescent="0.2">
      <c r="A70" s="23"/>
      <c r="B70" s="23"/>
    </row>
    <row r="71" spans="1:2" x14ac:dyDescent="0.2">
      <c r="A71" s="44"/>
    </row>
    <row r="72" spans="1:2" x14ac:dyDescent="0.2">
      <c r="A72" s="7"/>
      <c r="B72" s="7"/>
    </row>
  </sheetData>
  <mergeCells count="1">
    <mergeCell ref="A56:C56"/>
  </mergeCells>
  <pageMargins left="0.7" right="0.7" top="0.75" bottom="0.75" header="0.3" footer="0.3"/>
  <pageSetup paperSize="9" scale="85" orientation="portrait" r:id="rId1"/>
  <headerFooter>
    <oddHeader>&amp;R
&amp;G</oddHeader>
  </headerFooter>
  <colBreaks count="1" manualBreakCount="1">
    <brk id="3" max="1048575" man="1"/>
  </colBreaks>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66"/>
  <sheetViews>
    <sheetView zoomScaleNormal="100" workbookViewId="0"/>
  </sheetViews>
  <sheetFormatPr defaultRowHeight="14.25" x14ac:dyDescent="0.2"/>
  <cols>
    <col min="1" max="1" width="49.140625" style="1" customWidth="1"/>
    <col min="2" max="2" width="19.28515625" style="1" customWidth="1"/>
    <col min="3" max="3" width="23.42578125" style="1" customWidth="1"/>
    <col min="4" max="16384" width="9.140625" style="1"/>
  </cols>
  <sheetData>
    <row r="1" spans="1:3" ht="11.25" customHeight="1" x14ac:dyDescent="0.2">
      <c r="A1" s="21" t="s">
        <v>334</v>
      </c>
    </row>
    <row r="2" spans="1:3" ht="11.25" customHeight="1" x14ac:dyDescent="0.2">
      <c r="A2" s="61" t="s">
        <v>230</v>
      </c>
      <c r="B2" s="62"/>
      <c r="C2" s="63"/>
    </row>
    <row r="3" spans="1:3" ht="15" customHeight="1" x14ac:dyDescent="0.2">
      <c r="B3" s="36" t="s">
        <v>0</v>
      </c>
      <c r="C3" s="23"/>
    </row>
    <row r="4" spans="1:3" ht="27" customHeight="1" x14ac:dyDescent="0.2">
      <c r="A4" s="11" t="s">
        <v>3</v>
      </c>
      <c r="B4" s="13" t="s">
        <v>2</v>
      </c>
      <c r="C4" s="13" t="s">
        <v>1</v>
      </c>
    </row>
    <row r="5" spans="1:3" x14ac:dyDescent="0.2">
      <c r="A5" s="27" t="s">
        <v>217</v>
      </c>
      <c r="B5" s="27">
        <v>24773.16</v>
      </c>
      <c r="C5" s="57">
        <v>18.517104284439174</v>
      </c>
    </row>
    <row r="6" spans="1:3" x14ac:dyDescent="0.2">
      <c r="A6" s="52" t="s">
        <v>67</v>
      </c>
      <c r="B6" s="52">
        <v>16837.417000000001</v>
      </c>
      <c r="C6" s="26">
        <v>12.585403173014221</v>
      </c>
    </row>
    <row r="7" spans="1:3" x14ac:dyDescent="0.2">
      <c r="A7" s="52" t="s">
        <v>208</v>
      </c>
      <c r="B7" s="52">
        <v>12192.516</v>
      </c>
      <c r="C7" s="26">
        <v>9.1134958261963011</v>
      </c>
    </row>
    <row r="8" spans="1:3" x14ac:dyDescent="0.2">
      <c r="A8" s="52" t="s">
        <v>228</v>
      </c>
      <c r="B8" s="52">
        <v>10738.115</v>
      </c>
      <c r="C8" s="26">
        <v>8.026379972248213</v>
      </c>
    </row>
    <row r="9" spans="1:3" x14ac:dyDescent="0.2">
      <c r="A9" s="52" t="s">
        <v>218</v>
      </c>
      <c r="B9" s="52">
        <v>8140.9390000000003</v>
      </c>
      <c r="C9" s="26">
        <v>6.0850782232164953</v>
      </c>
    </row>
    <row r="10" spans="1:3" x14ac:dyDescent="0.2">
      <c r="A10" s="52" t="s">
        <v>12</v>
      </c>
      <c r="B10" s="52">
        <v>7117.81</v>
      </c>
      <c r="C10" s="26">
        <v>5.3203236909148446</v>
      </c>
    </row>
    <row r="11" spans="1:3" x14ac:dyDescent="0.2">
      <c r="A11" s="52" t="s">
        <v>13</v>
      </c>
      <c r="B11" s="52">
        <v>6957.9939999999997</v>
      </c>
      <c r="C11" s="26">
        <v>5.2008666035540907</v>
      </c>
    </row>
    <row r="12" spans="1:3" x14ac:dyDescent="0.2">
      <c r="A12" s="52" t="s">
        <v>10</v>
      </c>
      <c r="B12" s="52">
        <v>6527.9219999999996</v>
      </c>
      <c r="C12" s="26">
        <v>4.8794022415664662</v>
      </c>
    </row>
    <row r="13" spans="1:3" x14ac:dyDescent="0.2">
      <c r="A13" s="52" t="s">
        <v>19</v>
      </c>
      <c r="B13" s="52">
        <v>5414.2060000000001</v>
      </c>
      <c r="C13" s="26">
        <v>4.0469369720873827</v>
      </c>
    </row>
    <row r="14" spans="1:3" x14ac:dyDescent="0.2">
      <c r="A14" s="52" t="s">
        <v>11</v>
      </c>
      <c r="B14" s="52">
        <v>4999.9279999999999</v>
      </c>
      <c r="C14" s="26">
        <v>3.7372780941425066</v>
      </c>
    </row>
    <row r="15" spans="1:3" x14ac:dyDescent="0.2">
      <c r="A15" s="52" t="s">
        <v>14</v>
      </c>
      <c r="B15" s="52">
        <v>4089.01</v>
      </c>
      <c r="C15" s="26">
        <v>3.0563975120701041</v>
      </c>
    </row>
    <row r="16" spans="1:3" x14ac:dyDescent="0.2">
      <c r="A16" s="52" t="s">
        <v>219</v>
      </c>
      <c r="B16" s="52">
        <v>3464.4229999999998</v>
      </c>
      <c r="C16" s="26">
        <v>2.5895397267207576</v>
      </c>
    </row>
    <row r="17" spans="1:3" x14ac:dyDescent="0.2">
      <c r="A17" s="52" t="s">
        <v>15</v>
      </c>
      <c r="B17" s="52">
        <v>3178.2759999999998</v>
      </c>
      <c r="C17" s="26">
        <v>2.3756544638120527</v>
      </c>
    </row>
    <row r="18" spans="1:3" x14ac:dyDescent="0.2">
      <c r="A18" s="52" t="s">
        <v>16</v>
      </c>
      <c r="B18" s="52">
        <v>2592.018</v>
      </c>
      <c r="C18" s="26">
        <v>1.9374463174315855</v>
      </c>
    </row>
    <row r="19" spans="1:3" x14ac:dyDescent="0.2">
      <c r="A19" s="52" t="s">
        <v>20</v>
      </c>
      <c r="B19" s="52">
        <v>2539.538</v>
      </c>
      <c r="C19" s="26">
        <v>1.8982192816861512</v>
      </c>
    </row>
    <row r="20" spans="1:3" x14ac:dyDescent="0.2">
      <c r="A20" s="52" t="s">
        <v>18</v>
      </c>
      <c r="B20" s="52">
        <v>2517.8809999999999</v>
      </c>
      <c r="C20" s="26">
        <v>1.8820314022437181</v>
      </c>
    </row>
    <row r="21" spans="1:3" x14ac:dyDescent="0.2">
      <c r="A21" s="52" t="s">
        <v>220</v>
      </c>
      <c r="B21" s="52">
        <v>2027.375</v>
      </c>
      <c r="C21" s="26">
        <v>1.5153946569054924</v>
      </c>
    </row>
    <row r="22" spans="1:3" x14ac:dyDescent="0.2">
      <c r="A22" s="52" t="s">
        <v>221</v>
      </c>
      <c r="B22" s="52">
        <v>1983.7950000000001</v>
      </c>
      <c r="C22" s="26">
        <v>1.482820071962923</v>
      </c>
    </row>
    <row r="23" spans="1:3" x14ac:dyDescent="0.2">
      <c r="A23" s="52" t="s">
        <v>209</v>
      </c>
      <c r="B23" s="52">
        <v>1363.596</v>
      </c>
      <c r="C23" s="26">
        <v>1.0192421690993043</v>
      </c>
    </row>
    <row r="24" spans="1:3" x14ac:dyDescent="0.2">
      <c r="A24" s="52" t="s">
        <v>222</v>
      </c>
      <c r="B24" s="52">
        <v>996.58</v>
      </c>
      <c r="C24" s="26">
        <v>0.74491004731678934</v>
      </c>
    </row>
    <row r="25" spans="1:3" x14ac:dyDescent="0.2">
      <c r="A25" s="52" t="s">
        <v>26</v>
      </c>
      <c r="B25" s="52">
        <v>927.98699999999997</v>
      </c>
      <c r="C25" s="26">
        <v>0.69363908575263922</v>
      </c>
    </row>
    <row r="26" spans="1:3" x14ac:dyDescent="0.2">
      <c r="A26" s="52" t="s">
        <v>29</v>
      </c>
      <c r="B26" s="52">
        <v>790.55100000000004</v>
      </c>
      <c r="C26" s="26">
        <v>0.59091029602875333</v>
      </c>
    </row>
    <row r="27" spans="1:3" x14ac:dyDescent="0.2">
      <c r="A27" s="52" t="s">
        <v>32</v>
      </c>
      <c r="B27" s="52">
        <v>487.298</v>
      </c>
      <c r="C27" s="26">
        <v>0.36423887318366488</v>
      </c>
    </row>
    <row r="28" spans="1:3" x14ac:dyDescent="0.2">
      <c r="A28" s="52" t="s">
        <v>223</v>
      </c>
      <c r="B28" s="52">
        <v>469.32400000000001</v>
      </c>
      <c r="C28" s="26">
        <v>0.35080391242740649</v>
      </c>
    </row>
    <row r="29" spans="1:3" x14ac:dyDescent="0.2">
      <c r="A29" s="52" t="s">
        <v>33</v>
      </c>
      <c r="B29" s="52">
        <v>445.12700000000001</v>
      </c>
      <c r="C29" s="26">
        <v>0.33271746837381888</v>
      </c>
    </row>
    <row r="30" spans="1:3" x14ac:dyDescent="0.2">
      <c r="A30" s="52" t="s">
        <v>30</v>
      </c>
      <c r="B30" s="52">
        <v>399.47800000000001</v>
      </c>
      <c r="C30" s="26">
        <v>0.29859637548617907</v>
      </c>
    </row>
    <row r="31" spans="1:3" x14ac:dyDescent="0.2">
      <c r="A31" s="52" t="s">
        <v>36</v>
      </c>
      <c r="B31" s="52">
        <v>358.78399999999999</v>
      </c>
      <c r="C31" s="26">
        <v>0.26817897852305578</v>
      </c>
    </row>
    <row r="32" spans="1:3" x14ac:dyDescent="0.2">
      <c r="A32" s="52" t="s">
        <v>34</v>
      </c>
      <c r="B32" s="52">
        <v>348.68400000000003</v>
      </c>
      <c r="C32" s="26">
        <v>0.26062956806137727</v>
      </c>
    </row>
    <row r="33" spans="1:3" x14ac:dyDescent="0.2">
      <c r="A33" s="52" t="s">
        <v>231</v>
      </c>
      <c r="B33" s="52">
        <v>334.49700000000001</v>
      </c>
      <c r="C33" s="26">
        <v>0.25002526249505713</v>
      </c>
    </row>
    <row r="34" spans="1:3" x14ac:dyDescent="0.2">
      <c r="A34" s="52" t="s">
        <v>39</v>
      </c>
      <c r="B34" s="52">
        <v>293.49099999999999</v>
      </c>
      <c r="C34" s="26">
        <v>0.21937465602064238</v>
      </c>
    </row>
    <row r="35" spans="1:3" x14ac:dyDescent="0.2">
      <c r="A35" s="52" t="s">
        <v>40</v>
      </c>
      <c r="B35" s="52">
        <v>190.05699999999999</v>
      </c>
      <c r="C35" s="26">
        <v>0.14206121822923096</v>
      </c>
    </row>
    <row r="36" spans="1:3" x14ac:dyDescent="0.2">
      <c r="A36" s="52" t="s">
        <v>41</v>
      </c>
      <c r="B36" s="52">
        <v>171.298</v>
      </c>
      <c r="C36" s="26">
        <v>0.12803949636283227</v>
      </c>
    </row>
    <row r="37" spans="1:3" x14ac:dyDescent="0.2">
      <c r="A37" s="52" t="s">
        <v>232</v>
      </c>
      <c r="B37" s="52">
        <v>65.968999999999994</v>
      </c>
      <c r="C37" s="53">
        <v>4.9309609776878184E-2</v>
      </c>
    </row>
    <row r="38" spans="1:3" x14ac:dyDescent="0.2">
      <c r="A38" s="52" t="s">
        <v>225</v>
      </c>
      <c r="B38" s="52">
        <v>25.667999999999999</v>
      </c>
      <c r="C38" s="53">
        <v>1.9185967102016241E-2</v>
      </c>
    </row>
    <row r="39" spans="1:3" x14ac:dyDescent="0.2">
      <c r="A39" s="14" t="s">
        <v>224</v>
      </c>
      <c r="B39" s="52">
        <v>24.568999999999999</v>
      </c>
      <c r="C39" s="53">
        <v>1.8364501547819739E-2</v>
      </c>
    </row>
    <row r="40" spans="1:3" ht="15" thickBot="1" x14ac:dyDescent="0.25">
      <c r="A40" s="16" t="s">
        <v>47</v>
      </c>
      <c r="B40" s="41">
        <v>133785.28099999999</v>
      </c>
      <c r="C40" s="45">
        <v>99.999999999999957</v>
      </c>
    </row>
    <row r="41" spans="1:3" ht="11.25" customHeight="1" thickTop="1" x14ac:dyDescent="0.2"/>
    <row r="42" spans="1:3" x14ac:dyDescent="0.2">
      <c r="A42" s="31" t="s">
        <v>48</v>
      </c>
      <c r="B42" s="8"/>
    </row>
    <row r="43" spans="1:3" x14ac:dyDescent="0.2">
      <c r="B43" s="8"/>
    </row>
    <row r="45" spans="1:3" x14ac:dyDescent="0.2">
      <c r="A45" s="11" t="s">
        <v>233</v>
      </c>
    </row>
    <row r="46" spans="1:3" x14ac:dyDescent="0.2">
      <c r="A46" s="9" t="s">
        <v>234</v>
      </c>
      <c r="B46" s="9"/>
      <c r="C46" s="9"/>
    </row>
    <row r="47" spans="1:3" x14ac:dyDescent="0.2">
      <c r="A47" s="9" t="s">
        <v>51</v>
      </c>
      <c r="B47" s="10"/>
      <c r="C47" s="10"/>
    </row>
    <row r="50" spans="1:3" x14ac:dyDescent="0.2">
      <c r="B50" s="36" t="s">
        <v>0</v>
      </c>
    </row>
    <row r="51" spans="1:3" ht="27" customHeight="1" x14ac:dyDescent="0.2">
      <c r="A51" s="11" t="s">
        <v>55</v>
      </c>
      <c r="B51" s="13" t="s">
        <v>2</v>
      </c>
      <c r="C51" s="13" t="s">
        <v>1</v>
      </c>
    </row>
    <row r="52" spans="1:3" x14ac:dyDescent="0.2">
      <c r="A52" s="9" t="s">
        <v>62</v>
      </c>
      <c r="B52" s="37">
        <v>7384.7380000000003</v>
      </c>
      <c r="C52" s="43">
        <v>5.5198433974212726</v>
      </c>
    </row>
    <row r="53" spans="1:3" x14ac:dyDescent="0.2">
      <c r="A53" s="14" t="s">
        <v>63</v>
      </c>
      <c r="B53" s="38">
        <v>8140.9390000000003</v>
      </c>
      <c r="C53" s="15">
        <v>6.0850782232164953</v>
      </c>
    </row>
    <row r="54" spans="1:3" x14ac:dyDescent="0.2">
      <c r="A54" s="14" t="s">
        <v>61</v>
      </c>
      <c r="B54" s="38">
        <v>4106.598</v>
      </c>
      <c r="C54" s="15">
        <v>3.0695439508027773</v>
      </c>
    </row>
    <row r="55" spans="1:3" x14ac:dyDescent="0.2">
      <c r="A55" s="39" t="s">
        <v>214</v>
      </c>
      <c r="B55" s="40">
        <v>256.02599999999995</v>
      </c>
      <c r="C55" s="51">
        <v>0.19137082800610913</v>
      </c>
    </row>
    <row r="56" spans="1:3" ht="15" thickBot="1" x14ac:dyDescent="0.25">
      <c r="A56" s="16" t="s">
        <v>47</v>
      </c>
      <c r="B56" s="17">
        <v>19888.301000000003</v>
      </c>
      <c r="C56" s="18">
        <v>14.865836399446655</v>
      </c>
    </row>
    <row r="57" spans="1:3" ht="15" thickTop="1" x14ac:dyDescent="0.2">
      <c r="A57" s="11"/>
    </row>
    <row r="58" spans="1:3" x14ac:dyDescent="0.2">
      <c r="A58" s="11" t="s">
        <v>65</v>
      </c>
    </row>
    <row r="59" spans="1:3" x14ac:dyDescent="0.2">
      <c r="A59" s="14" t="s">
        <v>56</v>
      </c>
      <c r="B59" s="14"/>
      <c r="C59" s="14"/>
    </row>
    <row r="60" spans="1:3" ht="27" customHeight="1" x14ac:dyDescent="0.2">
      <c r="A60" s="66" t="s">
        <v>266</v>
      </c>
      <c r="B60" s="66"/>
      <c r="C60" s="66"/>
    </row>
    <row r="61" spans="1:3" x14ac:dyDescent="0.2">
      <c r="A61" s="14" t="s">
        <v>264</v>
      </c>
      <c r="B61" s="14"/>
      <c r="C61" s="14"/>
    </row>
    <row r="62" spans="1:3" x14ac:dyDescent="0.2">
      <c r="A62" s="14" t="s">
        <v>263</v>
      </c>
      <c r="B62" s="14"/>
      <c r="C62" s="14"/>
    </row>
    <row r="64" spans="1:3" x14ac:dyDescent="0.2">
      <c r="A64" s="11"/>
    </row>
    <row r="65" spans="1:2" x14ac:dyDescent="0.2">
      <c r="A65" s="44"/>
    </row>
    <row r="66" spans="1:2" x14ac:dyDescent="0.2">
      <c r="A66" s="7"/>
      <c r="B66" s="7"/>
    </row>
  </sheetData>
  <mergeCells count="1">
    <mergeCell ref="A60:C60"/>
  </mergeCells>
  <pageMargins left="0.7" right="0.7" top="0.75" bottom="0.75" header="0.3" footer="0.3"/>
  <pageSetup paperSize="9" scale="85" orientation="portrait" r:id="rId1"/>
  <headerFooter>
    <oddHeader>&amp;R
&amp;G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69"/>
  <sheetViews>
    <sheetView zoomScaleNormal="100" workbookViewId="0"/>
  </sheetViews>
  <sheetFormatPr defaultRowHeight="14.25" x14ac:dyDescent="0.2"/>
  <cols>
    <col min="1" max="1" width="49" style="1" customWidth="1"/>
    <col min="2" max="2" width="21.7109375" style="1" customWidth="1"/>
    <col min="3" max="3" width="19.7109375" style="1" customWidth="1"/>
    <col min="4" max="16384" width="9.140625" style="1"/>
  </cols>
  <sheetData>
    <row r="1" spans="1:3" ht="11.25" customHeight="1" x14ac:dyDescent="0.2">
      <c r="A1" s="21" t="s">
        <v>334</v>
      </c>
    </row>
    <row r="2" spans="1:3" ht="11.25" customHeight="1" x14ac:dyDescent="0.2">
      <c r="A2" s="61" t="s">
        <v>216</v>
      </c>
      <c r="B2" s="63"/>
      <c r="C2" s="63"/>
    </row>
    <row r="3" spans="1:3" ht="15" customHeight="1" x14ac:dyDescent="0.2">
      <c r="B3" s="36" t="s">
        <v>0</v>
      </c>
      <c r="C3" s="23"/>
    </row>
    <row r="4" spans="1:3" ht="27" customHeight="1" x14ac:dyDescent="0.2">
      <c r="A4" s="23" t="s">
        <v>3</v>
      </c>
      <c r="B4" s="13" t="s">
        <v>2</v>
      </c>
      <c r="C4" s="13" t="s">
        <v>1</v>
      </c>
    </row>
    <row r="5" spans="1:3" x14ac:dyDescent="0.2">
      <c r="A5" s="55" t="s">
        <v>217</v>
      </c>
      <c r="B5" s="55">
        <v>21513.492999999999</v>
      </c>
      <c r="C5" s="28">
        <v>16.576685009580245</v>
      </c>
    </row>
    <row r="6" spans="1:3" x14ac:dyDescent="0.2">
      <c r="A6" s="38" t="s">
        <v>67</v>
      </c>
      <c r="B6" s="38">
        <v>16638.217000000001</v>
      </c>
      <c r="C6" s="53">
        <v>12.820162784818031</v>
      </c>
    </row>
    <row r="7" spans="1:3" x14ac:dyDescent="0.2">
      <c r="A7" s="38" t="s">
        <v>208</v>
      </c>
      <c r="B7" s="38">
        <v>13959.352999999999</v>
      </c>
      <c r="C7" s="53">
        <v>10.756030999640043</v>
      </c>
    </row>
    <row r="8" spans="1:3" x14ac:dyDescent="0.2">
      <c r="A8" s="38" t="s">
        <v>228</v>
      </c>
      <c r="B8" s="38">
        <v>10653.477999999999</v>
      </c>
      <c r="C8" s="53">
        <v>8.2087715399118562</v>
      </c>
    </row>
    <row r="9" spans="1:3" x14ac:dyDescent="0.2">
      <c r="A9" s="38" t="s">
        <v>218</v>
      </c>
      <c r="B9" s="38">
        <v>7836.6270000000004</v>
      </c>
      <c r="C9" s="53">
        <v>6.0383173163266344</v>
      </c>
    </row>
    <row r="10" spans="1:3" x14ac:dyDescent="0.2">
      <c r="A10" s="38" t="s">
        <v>12</v>
      </c>
      <c r="B10" s="38">
        <v>7070.5619999999999</v>
      </c>
      <c r="C10" s="53">
        <v>5.4480450531537459</v>
      </c>
    </row>
    <row r="11" spans="1:3" x14ac:dyDescent="0.2">
      <c r="A11" s="38" t="s">
        <v>10</v>
      </c>
      <c r="B11" s="38">
        <v>6999.3289999999997</v>
      </c>
      <c r="C11" s="53">
        <v>5.3931582431277114</v>
      </c>
    </row>
    <row r="12" spans="1:3" x14ac:dyDescent="0.2">
      <c r="A12" s="38" t="s">
        <v>13</v>
      </c>
      <c r="B12" s="38">
        <v>6876.8950000000004</v>
      </c>
      <c r="C12" s="53">
        <v>5.2988197806352213</v>
      </c>
    </row>
    <row r="13" spans="1:3" x14ac:dyDescent="0.2">
      <c r="A13" s="38" t="s">
        <v>11</v>
      </c>
      <c r="B13" s="38">
        <v>4980.7150000000001</v>
      </c>
      <c r="C13" s="53">
        <v>3.8377656142352841</v>
      </c>
    </row>
    <row r="14" spans="1:3" x14ac:dyDescent="0.2">
      <c r="A14" s="38" t="s">
        <v>14</v>
      </c>
      <c r="B14" s="38">
        <v>4224.1809999999996</v>
      </c>
      <c r="C14" s="53">
        <v>3.2548372251987949</v>
      </c>
    </row>
    <row r="15" spans="1:3" x14ac:dyDescent="0.2">
      <c r="A15" s="38" t="s">
        <v>19</v>
      </c>
      <c r="B15" s="38">
        <v>4103.1419999999998</v>
      </c>
      <c r="C15" s="53">
        <v>3.1615736451342009</v>
      </c>
    </row>
    <row r="16" spans="1:3" x14ac:dyDescent="0.2">
      <c r="A16" s="38" t="s">
        <v>219</v>
      </c>
      <c r="B16" s="38">
        <v>3319.39</v>
      </c>
      <c r="C16" s="53">
        <v>2.5576731056156516</v>
      </c>
    </row>
    <row r="17" spans="1:3" x14ac:dyDescent="0.2">
      <c r="A17" s="38" t="s">
        <v>15</v>
      </c>
      <c r="B17" s="38">
        <v>3162.07</v>
      </c>
      <c r="C17" s="53">
        <v>2.4364541066503436</v>
      </c>
    </row>
    <row r="18" spans="1:3" x14ac:dyDescent="0.2">
      <c r="A18" s="38" t="s">
        <v>16</v>
      </c>
      <c r="B18" s="38">
        <v>2523.1350000000002</v>
      </c>
      <c r="C18" s="53">
        <v>1.9441386915480097</v>
      </c>
    </row>
    <row r="19" spans="1:3" x14ac:dyDescent="0.2">
      <c r="A19" s="38" t="s">
        <v>18</v>
      </c>
      <c r="B19" s="38">
        <v>2485.5169999999998</v>
      </c>
      <c r="C19" s="53">
        <v>1.9151530806715982</v>
      </c>
    </row>
    <row r="20" spans="1:3" x14ac:dyDescent="0.2">
      <c r="A20" s="38" t="s">
        <v>20</v>
      </c>
      <c r="B20" s="38">
        <v>2439.6149999999998</v>
      </c>
      <c r="C20" s="53">
        <v>1.8797844403810722</v>
      </c>
    </row>
    <row r="21" spans="1:3" x14ac:dyDescent="0.2">
      <c r="A21" s="38" t="s">
        <v>220</v>
      </c>
      <c r="B21" s="38">
        <v>1925.53</v>
      </c>
      <c r="C21" s="53">
        <v>1.4836690762628391</v>
      </c>
    </row>
    <row r="22" spans="1:3" x14ac:dyDescent="0.2">
      <c r="A22" s="38" t="s">
        <v>221</v>
      </c>
      <c r="B22" s="38">
        <v>1922.145</v>
      </c>
      <c r="C22" s="53">
        <v>1.4810608490094856</v>
      </c>
    </row>
    <row r="23" spans="1:3" x14ac:dyDescent="0.2">
      <c r="A23" s="38" t="s">
        <v>209</v>
      </c>
      <c r="B23" s="38">
        <v>1317.5809999999999</v>
      </c>
      <c r="C23" s="53">
        <v>1.0152291499854418</v>
      </c>
    </row>
    <row r="24" spans="1:3" x14ac:dyDescent="0.2">
      <c r="A24" s="38" t="s">
        <v>26</v>
      </c>
      <c r="B24" s="38">
        <v>902.94899999999996</v>
      </c>
      <c r="C24" s="53">
        <v>0.695744812463298</v>
      </c>
    </row>
    <row r="25" spans="1:3" x14ac:dyDescent="0.2">
      <c r="A25" s="38" t="s">
        <v>222</v>
      </c>
      <c r="B25" s="38">
        <v>874.97299999999996</v>
      </c>
      <c r="C25" s="53">
        <v>0.67418860400249547</v>
      </c>
    </row>
    <row r="26" spans="1:3" x14ac:dyDescent="0.2">
      <c r="A26" s="38" t="s">
        <v>29</v>
      </c>
      <c r="B26" s="38">
        <v>768.86300000000006</v>
      </c>
      <c r="C26" s="53">
        <v>0.59242819222898391</v>
      </c>
    </row>
    <row r="27" spans="1:3" x14ac:dyDescent="0.2">
      <c r="A27" s="38" t="s">
        <v>223</v>
      </c>
      <c r="B27" s="38">
        <v>508.36200000000002</v>
      </c>
      <c r="C27" s="53">
        <v>0.39170564932622676</v>
      </c>
    </row>
    <row r="28" spans="1:3" x14ac:dyDescent="0.2">
      <c r="A28" s="38" t="s">
        <v>32</v>
      </c>
      <c r="B28" s="38">
        <v>477.12799999999999</v>
      </c>
      <c r="C28" s="53">
        <v>0.36763907029188631</v>
      </c>
    </row>
    <row r="29" spans="1:3" x14ac:dyDescent="0.2">
      <c r="A29" s="38" t="s">
        <v>33</v>
      </c>
      <c r="B29" s="38">
        <v>425.66699999999997</v>
      </c>
      <c r="C29" s="53">
        <v>0.32798708131557225</v>
      </c>
    </row>
    <row r="30" spans="1:3" x14ac:dyDescent="0.2">
      <c r="A30" s="38" t="s">
        <v>30</v>
      </c>
      <c r="B30" s="38">
        <v>415.84300000000002</v>
      </c>
      <c r="C30" s="53">
        <v>0.32041744334306282</v>
      </c>
    </row>
    <row r="31" spans="1:3" x14ac:dyDescent="0.2">
      <c r="A31" s="38" t="s">
        <v>36</v>
      </c>
      <c r="B31" s="38">
        <v>366.089</v>
      </c>
      <c r="C31" s="53">
        <v>0.28208074060647537</v>
      </c>
    </row>
    <row r="32" spans="1:3" x14ac:dyDescent="0.2">
      <c r="A32" s="38" t="s">
        <v>34</v>
      </c>
      <c r="B32" s="38">
        <v>359.86</v>
      </c>
      <c r="C32" s="53">
        <v>0.27728114014528227</v>
      </c>
    </row>
    <row r="33" spans="1:3" x14ac:dyDescent="0.2">
      <c r="A33" s="38" t="s">
        <v>39</v>
      </c>
      <c r="B33" s="38">
        <v>289.18</v>
      </c>
      <c r="C33" s="53">
        <v>0.22282043046521627</v>
      </c>
    </row>
    <row r="34" spans="1:3" x14ac:dyDescent="0.2">
      <c r="A34" s="38" t="s">
        <v>40</v>
      </c>
      <c r="B34" s="38">
        <v>190.774</v>
      </c>
      <c r="C34" s="53">
        <v>0.14699614358382726</v>
      </c>
    </row>
    <row r="35" spans="1:3" x14ac:dyDescent="0.2">
      <c r="A35" s="38" t="s">
        <v>41</v>
      </c>
      <c r="B35" s="38">
        <v>149.01900000000001</v>
      </c>
      <c r="C35" s="53">
        <v>0.1148228706255483</v>
      </c>
    </row>
    <row r="36" spans="1:3" x14ac:dyDescent="0.2">
      <c r="A36" s="38" t="s">
        <v>43</v>
      </c>
      <c r="B36" s="38">
        <v>67.573999999999998</v>
      </c>
      <c r="C36" s="53">
        <v>5.2067458912291725E-2</v>
      </c>
    </row>
    <row r="37" spans="1:3" x14ac:dyDescent="0.2">
      <c r="A37" s="38" t="s">
        <v>224</v>
      </c>
      <c r="B37" s="38">
        <v>24.681999999999999</v>
      </c>
      <c r="C37" s="53">
        <v>1.9018098985899672E-2</v>
      </c>
    </row>
    <row r="38" spans="1:3" x14ac:dyDescent="0.2">
      <c r="A38" s="55" t="s">
        <v>225</v>
      </c>
      <c r="B38" s="55">
        <v>9.6980000000000004</v>
      </c>
      <c r="C38" s="28">
        <v>7.4725518177317487E-3</v>
      </c>
    </row>
    <row r="39" spans="1:3" ht="15" thickBot="1" x14ac:dyDescent="0.25">
      <c r="A39" s="16" t="s">
        <v>47</v>
      </c>
      <c r="B39" s="29">
        <v>129781.63599999998</v>
      </c>
      <c r="C39" s="45">
        <v>100</v>
      </c>
    </row>
    <row r="40" spans="1:3" ht="11.25" customHeight="1" thickTop="1" x14ac:dyDescent="0.2"/>
    <row r="41" spans="1:3" x14ac:dyDescent="0.2">
      <c r="A41" s="31" t="s">
        <v>48</v>
      </c>
    </row>
    <row r="44" spans="1:3" x14ac:dyDescent="0.2">
      <c r="A44" s="11" t="s">
        <v>229</v>
      </c>
    </row>
    <row r="45" spans="1:3" x14ac:dyDescent="0.2">
      <c r="A45" s="14" t="s">
        <v>206</v>
      </c>
      <c r="B45" s="14"/>
      <c r="C45" s="14"/>
    </row>
    <row r="46" spans="1:3" x14ac:dyDescent="0.2">
      <c r="A46" s="14" t="s">
        <v>227</v>
      </c>
      <c r="B46" s="14"/>
      <c r="C46" s="14"/>
    </row>
    <row r="47" spans="1:3" x14ac:dyDescent="0.2">
      <c r="A47" s="14" t="s">
        <v>226</v>
      </c>
      <c r="B47" s="14"/>
      <c r="C47" s="14"/>
    </row>
    <row r="48" spans="1:3" x14ac:dyDescent="0.2">
      <c r="A48" s="14" t="s">
        <v>51</v>
      </c>
      <c r="B48" s="14"/>
      <c r="C48" s="14"/>
    </row>
    <row r="49" spans="1:4" ht="26.25" customHeight="1" x14ac:dyDescent="0.2">
      <c r="A49" s="66" t="s">
        <v>53</v>
      </c>
      <c r="B49" s="66"/>
      <c r="C49" s="66"/>
    </row>
    <row r="50" spans="1:4" x14ac:dyDescent="0.2">
      <c r="A50" s="14" t="s">
        <v>213</v>
      </c>
      <c r="B50" s="14"/>
      <c r="C50" s="14"/>
    </row>
    <row r="53" spans="1:4" x14ac:dyDescent="0.2">
      <c r="B53" s="36" t="s">
        <v>0</v>
      </c>
    </row>
    <row r="54" spans="1:4" ht="27" customHeight="1" x14ac:dyDescent="0.2">
      <c r="A54" s="11" t="s">
        <v>55</v>
      </c>
      <c r="B54" s="13" t="s">
        <v>2</v>
      </c>
      <c r="C54" s="54" t="s">
        <v>1</v>
      </c>
    </row>
    <row r="55" spans="1:4" x14ac:dyDescent="0.2">
      <c r="A55" s="1" t="s">
        <v>62</v>
      </c>
      <c r="B55" s="6">
        <v>7177.4030000000002</v>
      </c>
      <c r="C55" s="28">
        <v>5.5303687187299753</v>
      </c>
      <c r="D55" s="28"/>
    </row>
    <row r="56" spans="1:4" x14ac:dyDescent="0.2">
      <c r="A56" s="14" t="s">
        <v>63</v>
      </c>
      <c r="B56" s="52">
        <v>7836.6270000000004</v>
      </c>
      <c r="C56" s="53">
        <v>6.0383173163266344</v>
      </c>
    </row>
    <row r="57" spans="1:4" x14ac:dyDescent="0.2">
      <c r="A57" s="14" t="s">
        <v>61</v>
      </c>
      <c r="B57" s="52">
        <v>3968.43</v>
      </c>
      <c r="C57" s="53">
        <v>3.05777467622615</v>
      </c>
    </row>
    <row r="58" spans="1:4" x14ac:dyDescent="0.2">
      <c r="A58" s="1" t="s">
        <v>59</v>
      </c>
      <c r="B58" s="56">
        <v>258.34800000000001</v>
      </c>
      <c r="C58" s="28">
        <v>0.19906360249611899</v>
      </c>
    </row>
    <row r="59" spans="1:4" ht="15" thickBot="1" x14ac:dyDescent="0.25">
      <c r="A59" s="16" t="s">
        <v>47</v>
      </c>
      <c r="B59" s="29">
        <v>19240.808000000001</v>
      </c>
      <c r="C59" s="45">
        <v>14.825524313778878</v>
      </c>
    </row>
    <row r="60" spans="1:4" ht="29.25" customHeight="1" thickTop="1" x14ac:dyDescent="0.2"/>
    <row r="61" spans="1:4" x14ac:dyDescent="0.2">
      <c r="A61" s="11" t="s">
        <v>65</v>
      </c>
    </row>
    <row r="62" spans="1:4" x14ac:dyDescent="0.2">
      <c r="A62" s="14" t="s">
        <v>56</v>
      </c>
      <c r="B62" s="14"/>
      <c r="C62" s="14"/>
    </row>
    <row r="63" spans="1:4" ht="27" customHeight="1" x14ac:dyDescent="0.2">
      <c r="A63" s="66" t="s">
        <v>268</v>
      </c>
      <c r="B63" s="66"/>
      <c r="C63" s="66"/>
    </row>
    <row r="64" spans="1:4" x14ac:dyDescent="0.2">
      <c r="A64" s="14" t="s">
        <v>57</v>
      </c>
      <c r="B64" s="14"/>
      <c r="C64" s="14"/>
    </row>
    <row r="65" spans="1:3" x14ac:dyDescent="0.2">
      <c r="A65" s="14" t="s">
        <v>204</v>
      </c>
      <c r="B65" s="14"/>
      <c r="C65" s="14"/>
    </row>
    <row r="67" spans="1:3" x14ac:dyDescent="0.2">
      <c r="A67" s="23"/>
    </row>
    <row r="69" spans="1:3" ht="30" customHeight="1" x14ac:dyDescent="0.2"/>
  </sheetData>
  <mergeCells count="2">
    <mergeCell ref="A49:C49"/>
    <mergeCell ref="A63:C63"/>
  </mergeCells>
  <pageMargins left="0.7" right="0.7" top="0.75" bottom="0.75" header="0.3" footer="0.3"/>
  <pageSetup paperSize="9" scale="85" orientation="portrait" r:id="rId1"/>
  <headerFooter>
    <oddHeader>&amp;R
&amp;G</oddHead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66"/>
  <sheetViews>
    <sheetView zoomScaleNormal="100" workbookViewId="0"/>
  </sheetViews>
  <sheetFormatPr defaultRowHeight="14.25" x14ac:dyDescent="0.2"/>
  <cols>
    <col min="1" max="1" width="43" style="1" customWidth="1"/>
    <col min="2" max="2" width="22" style="1" customWidth="1"/>
    <col min="3" max="3" width="19.7109375" style="1" customWidth="1"/>
    <col min="4" max="16384" width="9.140625" style="1"/>
  </cols>
  <sheetData>
    <row r="1" spans="1:3" ht="11.25" customHeight="1" x14ac:dyDescent="0.2">
      <c r="A1" s="21" t="s">
        <v>334</v>
      </c>
    </row>
    <row r="2" spans="1:3" ht="11.25" customHeight="1" x14ac:dyDescent="0.2">
      <c r="A2" s="61" t="s">
        <v>207</v>
      </c>
      <c r="B2" s="63"/>
      <c r="C2" s="63"/>
    </row>
    <row r="3" spans="1:3" ht="15" customHeight="1" x14ac:dyDescent="0.2">
      <c r="B3" s="36" t="s">
        <v>0</v>
      </c>
      <c r="C3" s="23"/>
    </row>
    <row r="4" spans="1:3" ht="27.75" customHeight="1" x14ac:dyDescent="0.2">
      <c r="A4" s="23" t="s">
        <v>3</v>
      </c>
      <c r="B4" s="13" t="s">
        <v>2</v>
      </c>
      <c r="C4" s="13" t="s">
        <v>1</v>
      </c>
    </row>
    <row r="5" spans="1:3" x14ac:dyDescent="0.2">
      <c r="A5" s="1" t="s">
        <v>197</v>
      </c>
      <c r="B5" s="6">
        <v>17695.537</v>
      </c>
      <c r="C5" s="28">
        <v>14.351545520467882</v>
      </c>
    </row>
    <row r="6" spans="1:3" x14ac:dyDescent="0.2">
      <c r="A6" s="14" t="s">
        <v>67</v>
      </c>
      <c r="B6" s="52">
        <v>17206.252</v>
      </c>
      <c r="C6" s="53">
        <v>13.954722527756097</v>
      </c>
    </row>
    <row r="7" spans="1:3" x14ac:dyDescent="0.2">
      <c r="A7" s="14" t="s">
        <v>208</v>
      </c>
      <c r="B7" s="52">
        <v>14076.674000000001</v>
      </c>
      <c r="C7" s="53">
        <v>11.416552528910916</v>
      </c>
    </row>
    <row r="8" spans="1:3" x14ac:dyDescent="0.2">
      <c r="A8" s="14" t="s">
        <v>198</v>
      </c>
      <c r="B8" s="52">
        <v>10465.248</v>
      </c>
      <c r="C8" s="53">
        <v>8.4875911397877015</v>
      </c>
    </row>
    <row r="9" spans="1:3" x14ac:dyDescent="0.2">
      <c r="A9" s="14" t="s">
        <v>63</v>
      </c>
      <c r="B9" s="52">
        <v>7398.4470000000001</v>
      </c>
      <c r="C9" s="53">
        <v>6.000334937632525</v>
      </c>
    </row>
    <row r="10" spans="1:3" x14ac:dyDescent="0.2">
      <c r="A10" s="14" t="s">
        <v>12</v>
      </c>
      <c r="B10" s="52">
        <v>6605.9409999999998</v>
      </c>
      <c r="C10" s="53">
        <v>5.3575917457054345</v>
      </c>
    </row>
    <row r="11" spans="1:3" x14ac:dyDescent="0.2">
      <c r="A11" s="14" t="s">
        <v>199</v>
      </c>
      <c r="B11" s="52">
        <v>6484.6469999999999</v>
      </c>
      <c r="C11" s="53">
        <v>5.2592191242721533</v>
      </c>
    </row>
    <row r="12" spans="1:3" x14ac:dyDescent="0.2">
      <c r="A12" s="14" t="s">
        <v>13</v>
      </c>
      <c r="B12" s="52">
        <v>5413.8729999999996</v>
      </c>
      <c r="C12" s="53">
        <v>4.3907932718590006</v>
      </c>
    </row>
    <row r="13" spans="1:3" x14ac:dyDescent="0.2">
      <c r="A13" s="14" t="s">
        <v>11</v>
      </c>
      <c r="B13" s="52">
        <v>4939.7879999999996</v>
      </c>
      <c r="C13" s="53">
        <v>4.0062978785815311</v>
      </c>
    </row>
    <row r="14" spans="1:3" x14ac:dyDescent="0.2">
      <c r="A14" s="14" t="s">
        <v>71</v>
      </c>
      <c r="B14" s="52">
        <v>4608.0460000000003</v>
      </c>
      <c r="C14" s="53">
        <v>3.7372463988750355</v>
      </c>
    </row>
    <row r="15" spans="1:3" x14ac:dyDescent="0.2">
      <c r="A15" s="14" t="s">
        <v>14</v>
      </c>
      <c r="B15" s="52">
        <v>4003.5569999999998</v>
      </c>
      <c r="C15" s="53">
        <v>3.2469899347664795</v>
      </c>
    </row>
    <row r="16" spans="1:3" x14ac:dyDescent="0.2">
      <c r="A16" s="14" t="s">
        <v>15</v>
      </c>
      <c r="B16" s="52">
        <v>3304.2330000000002</v>
      </c>
      <c r="C16" s="53">
        <v>2.6798197935294166</v>
      </c>
    </row>
    <row r="17" spans="1:3" x14ac:dyDescent="0.2">
      <c r="A17" s="14" t="s">
        <v>97</v>
      </c>
      <c r="B17" s="52">
        <v>3090.377</v>
      </c>
      <c r="C17" s="53">
        <v>2.5063769576988237</v>
      </c>
    </row>
    <row r="18" spans="1:3" x14ac:dyDescent="0.2">
      <c r="A18" s="14" t="s">
        <v>16</v>
      </c>
      <c r="B18" s="52">
        <v>2436.0770000000002</v>
      </c>
      <c r="C18" s="53">
        <v>1.9757224636282493</v>
      </c>
    </row>
    <row r="19" spans="1:3" x14ac:dyDescent="0.2">
      <c r="A19" s="14" t="s">
        <v>18</v>
      </c>
      <c r="B19" s="52">
        <v>2349.0970000000002</v>
      </c>
      <c r="C19" s="53">
        <v>1.905179397917935</v>
      </c>
    </row>
    <row r="20" spans="1:3" x14ac:dyDescent="0.2">
      <c r="A20" s="14" t="s">
        <v>20</v>
      </c>
      <c r="B20" s="52">
        <v>2231.0500000000002</v>
      </c>
      <c r="C20" s="53">
        <v>1.8094401788111811</v>
      </c>
    </row>
    <row r="21" spans="1:3" x14ac:dyDescent="0.2">
      <c r="A21" s="14" t="s">
        <v>201</v>
      </c>
      <c r="B21" s="52">
        <v>1837.8889999999999</v>
      </c>
      <c r="C21" s="53">
        <v>1.4905762761009849</v>
      </c>
    </row>
    <row r="22" spans="1:3" x14ac:dyDescent="0.2">
      <c r="A22" s="14" t="s">
        <v>200</v>
      </c>
      <c r="B22" s="52">
        <v>1820.8150000000001</v>
      </c>
      <c r="C22" s="53">
        <v>1.4767288134206227</v>
      </c>
    </row>
    <row r="23" spans="1:3" x14ac:dyDescent="0.2">
      <c r="A23" s="14" t="s">
        <v>209</v>
      </c>
      <c r="B23" s="52">
        <v>1255.4760000000001</v>
      </c>
      <c r="C23" s="53">
        <v>1.0182240281182162</v>
      </c>
    </row>
    <row r="24" spans="1:3" x14ac:dyDescent="0.2">
      <c r="A24" s="14" t="s">
        <v>24</v>
      </c>
      <c r="B24" s="52">
        <v>759.654</v>
      </c>
      <c r="C24" s="53">
        <v>0.61609935662339654</v>
      </c>
    </row>
    <row r="25" spans="1:3" x14ac:dyDescent="0.2">
      <c r="A25" s="14" t="s">
        <v>26</v>
      </c>
      <c r="B25" s="52">
        <v>723.84</v>
      </c>
      <c r="C25" s="53">
        <v>0.58705326148256876</v>
      </c>
    </row>
    <row r="26" spans="1:3" x14ac:dyDescent="0.2">
      <c r="A26" s="14" t="s">
        <v>202</v>
      </c>
      <c r="B26" s="52">
        <v>698.83799999999997</v>
      </c>
      <c r="C26" s="53">
        <v>0.56677598246567673</v>
      </c>
    </row>
    <row r="27" spans="1:3" x14ac:dyDescent="0.2">
      <c r="A27" s="14" t="s">
        <v>27</v>
      </c>
      <c r="B27" s="52">
        <v>594.61300000000006</v>
      </c>
      <c r="C27" s="53">
        <v>0.48224676858136423</v>
      </c>
    </row>
    <row r="28" spans="1:3" x14ac:dyDescent="0.2">
      <c r="A28" s="14" t="s">
        <v>74</v>
      </c>
      <c r="B28" s="52">
        <v>565.69000000000005</v>
      </c>
      <c r="C28" s="53">
        <v>0.45878945552618583</v>
      </c>
    </row>
    <row r="29" spans="1:3" x14ac:dyDescent="0.2">
      <c r="A29" s="14" t="s">
        <v>30</v>
      </c>
      <c r="B29" s="52">
        <v>502.387</v>
      </c>
      <c r="C29" s="53">
        <v>0.40744905901365397</v>
      </c>
    </row>
    <row r="30" spans="1:3" x14ac:dyDescent="0.2">
      <c r="A30" s="14" t="s">
        <v>32</v>
      </c>
      <c r="B30" s="52">
        <v>464.04599999999999</v>
      </c>
      <c r="C30" s="53">
        <v>0.37635350046687133</v>
      </c>
    </row>
    <row r="31" spans="1:3" x14ac:dyDescent="0.2">
      <c r="A31" s="14" t="s">
        <v>33</v>
      </c>
      <c r="B31" s="52">
        <v>416.78500000000003</v>
      </c>
      <c r="C31" s="53">
        <v>0.33802358751521394</v>
      </c>
    </row>
    <row r="32" spans="1:3" x14ac:dyDescent="0.2">
      <c r="A32" s="14" t="s">
        <v>34</v>
      </c>
      <c r="B32" s="52">
        <v>337.76600000000002</v>
      </c>
      <c r="C32" s="53">
        <v>0.27393710200862259</v>
      </c>
    </row>
    <row r="33" spans="1:3" x14ac:dyDescent="0.2">
      <c r="A33" s="14" t="s">
        <v>36</v>
      </c>
      <c r="B33" s="52">
        <v>337.46300000000002</v>
      </c>
      <c r="C33" s="53">
        <v>0.27369136104621478</v>
      </c>
    </row>
    <row r="34" spans="1:3" x14ac:dyDescent="0.2">
      <c r="A34" s="14" t="s">
        <v>39</v>
      </c>
      <c r="B34" s="52">
        <v>261.416</v>
      </c>
      <c r="C34" s="53">
        <v>0.21201524563954355</v>
      </c>
    </row>
    <row r="35" spans="1:3" x14ac:dyDescent="0.2">
      <c r="A35" s="14" t="s">
        <v>40</v>
      </c>
      <c r="B35" s="52">
        <v>187.78399999999999</v>
      </c>
      <c r="C35" s="53">
        <v>0.15229775869562706</v>
      </c>
    </row>
    <row r="36" spans="1:3" x14ac:dyDescent="0.2">
      <c r="A36" s="14" t="s">
        <v>41</v>
      </c>
      <c r="B36" s="52">
        <v>146.249</v>
      </c>
      <c r="C36" s="53">
        <v>0.11861178221508097</v>
      </c>
    </row>
    <row r="37" spans="1:3" x14ac:dyDescent="0.2">
      <c r="A37" s="14" t="s">
        <v>43</v>
      </c>
      <c r="B37" s="52">
        <v>64.213999999999999</v>
      </c>
      <c r="C37" s="53">
        <v>5.2079241452312214E-2</v>
      </c>
    </row>
    <row r="38" spans="1:3" x14ac:dyDescent="0.2">
      <c r="A38" s="1" t="s">
        <v>203</v>
      </c>
      <c r="B38" s="52">
        <v>16.797999999999998</v>
      </c>
      <c r="C38" s="28">
        <v>1.3623619427475947E-2</v>
      </c>
    </row>
    <row r="39" spans="1:3" ht="15" thickBot="1" x14ac:dyDescent="0.25">
      <c r="A39" s="16" t="s">
        <v>47</v>
      </c>
      <c r="B39" s="29">
        <v>123300.56700000001</v>
      </c>
      <c r="C39" s="45">
        <v>100</v>
      </c>
    </row>
    <row r="40" spans="1:3" ht="11.25" customHeight="1" thickTop="1" x14ac:dyDescent="0.2"/>
    <row r="41" spans="1:3" x14ac:dyDescent="0.2">
      <c r="A41" s="31" t="s">
        <v>48</v>
      </c>
    </row>
    <row r="43" spans="1:3" x14ac:dyDescent="0.2">
      <c r="A43" s="11" t="s">
        <v>210</v>
      </c>
    </row>
    <row r="44" spans="1:3" x14ac:dyDescent="0.2">
      <c r="A44" s="14" t="s">
        <v>206</v>
      </c>
      <c r="B44" s="14"/>
      <c r="C44" s="14"/>
    </row>
    <row r="45" spans="1:3" x14ac:dyDescent="0.2">
      <c r="A45" s="14" t="s">
        <v>211</v>
      </c>
      <c r="B45" s="14"/>
      <c r="C45" s="14"/>
    </row>
    <row r="46" spans="1:3" x14ac:dyDescent="0.2">
      <c r="A46" s="14" t="s">
        <v>212</v>
      </c>
      <c r="B46" s="14"/>
      <c r="C46" s="14"/>
    </row>
    <row r="47" spans="1:3" x14ac:dyDescent="0.2">
      <c r="A47" s="14" t="s">
        <v>51</v>
      </c>
      <c r="B47" s="14"/>
      <c r="C47" s="14"/>
    </row>
    <row r="48" spans="1:3" ht="26.25" customHeight="1" x14ac:dyDescent="0.2">
      <c r="A48" s="66" t="s">
        <v>53</v>
      </c>
      <c r="B48" s="66"/>
      <c r="C48" s="66"/>
    </row>
    <row r="49" spans="1:3" x14ac:dyDescent="0.2">
      <c r="A49" s="14" t="s">
        <v>213</v>
      </c>
      <c r="B49" s="14"/>
      <c r="C49" s="14"/>
    </row>
    <row r="52" spans="1:3" x14ac:dyDescent="0.2">
      <c r="B52" s="36" t="s">
        <v>0</v>
      </c>
    </row>
    <row r="53" spans="1:3" ht="27" customHeight="1" x14ac:dyDescent="0.2">
      <c r="A53" s="11" t="s">
        <v>55</v>
      </c>
      <c r="B53" s="13" t="s">
        <v>2</v>
      </c>
      <c r="C53" s="54" t="s">
        <v>1</v>
      </c>
    </row>
    <row r="54" spans="1:3" x14ac:dyDescent="0.2">
      <c r="A54" s="1" t="s">
        <v>62</v>
      </c>
      <c r="B54" s="6">
        <v>5703.4130000000005</v>
      </c>
      <c r="C54" s="28">
        <v>4.6256178205571432</v>
      </c>
    </row>
    <row r="55" spans="1:3" x14ac:dyDescent="0.2">
      <c r="A55" s="14" t="s">
        <v>63</v>
      </c>
      <c r="B55" s="52">
        <v>7398.4470000000001</v>
      </c>
      <c r="C55" s="53">
        <v>6.000334937632525</v>
      </c>
    </row>
    <row r="56" spans="1:3" x14ac:dyDescent="0.2">
      <c r="A56" s="14" t="s">
        <v>61</v>
      </c>
      <c r="B56" s="52">
        <v>3689.5590000000002</v>
      </c>
      <c r="C56" s="53">
        <v>2.9923293053469897</v>
      </c>
    </row>
    <row r="57" spans="1:3" x14ac:dyDescent="0.2">
      <c r="A57" s="1" t="s">
        <v>59</v>
      </c>
      <c r="B57" s="1">
        <v>252</v>
      </c>
      <c r="C57" s="28">
        <v>0.20437700014793928</v>
      </c>
    </row>
    <row r="58" spans="1:3" ht="15" thickBot="1" x14ac:dyDescent="0.25">
      <c r="A58" s="16" t="s">
        <v>47</v>
      </c>
      <c r="B58" s="29">
        <v>17043.417000000001</v>
      </c>
      <c r="C58" s="45">
        <v>13.822659063684597</v>
      </c>
    </row>
    <row r="59" spans="1:3" ht="15" thickTop="1" x14ac:dyDescent="0.2"/>
    <row r="60" spans="1:3" x14ac:dyDescent="0.2">
      <c r="A60" s="11" t="s">
        <v>65</v>
      </c>
    </row>
    <row r="61" spans="1:3" x14ac:dyDescent="0.2">
      <c r="A61" s="14" t="s">
        <v>56</v>
      </c>
      <c r="B61" s="14"/>
      <c r="C61" s="14"/>
    </row>
    <row r="62" spans="1:3" ht="27" customHeight="1" x14ac:dyDescent="0.2">
      <c r="A62" s="66" t="s">
        <v>267</v>
      </c>
      <c r="B62" s="66"/>
      <c r="C62" s="66"/>
    </row>
    <row r="63" spans="1:3" x14ac:dyDescent="0.2">
      <c r="A63" s="14" t="s">
        <v>264</v>
      </c>
      <c r="B63" s="14"/>
      <c r="C63" s="14"/>
    </row>
    <row r="64" spans="1:3" x14ac:dyDescent="0.2">
      <c r="A64" s="14" t="s">
        <v>215</v>
      </c>
      <c r="B64" s="14"/>
      <c r="C64" s="14"/>
    </row>
    <row r="66" spans="1:1" x14ac:dyDescent="0.2">
      <c r="A66" s="23"/>
    </row>
  </sheetData>
  <mergeCells count="2">
    <mergeCell ref="A48:C48"/>
    <mergeCell ref="A62:C62"/>
  </mergeCells>
  <pageMargins left="0.7" right="0.7" top="0.75" bottom="0.75" header="0.3" footer="0.3"/>
  <pageSetup paperSize="9" scale="85" orientation="portrait" r:id="rId1"/>
  <headerFooter>
    <oddHeader>&amp;R
&amp;G</oddHead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76"/>
  <sheetViews>
    <sheetView zoomScaleNormal="100" workbookViewId="0"/>
  </sheetViews>
  <sheetFormatPr defaultRowHeight="14.25" x14ac:dyDescent="0.2"/>
  <cols>
    <col min="1" max="1" width="42" style="1" customWidth="1"/>
    <col min="2" max="2" width="20.85546875" style="1" customWidth="1"/>
    <col min="3" max="3" width="18.28515625" style="1" customWidth="1"/>
    <col min="4" max="16384" width="9.140625" style="1"/>
  </cols>
  <sheetData>
    <row r="1" spans="1:3" ht="11.25" customHeight="1" x14ac:dyDescent="0.2">
      <c r="A1" s="21" t="s">
        <v>334</v>
      </c>
    </row>
    <row r="2" spans="1:3" ht="11.25" customHeight="1" x14ac:dyDescent="0.2">
      <c r="A2" s="61" t="s">
        <v>258</v>
      </c>
      <c r="B2" s="62"/>
      <c r="C2" s="63"/>
    </row>
    <row r="3" spans="1:3" ht="15" customHeight="1" x14ac:dyDescent="0.2">
      <c r="B3" s="36" t="s">
        <v>0</v>
      </c>
      <c r="C3" s="23"/>
    </row>
    <row r="4" spans="1:3" ht="27" customHeight="1" x14ac:dyDescent="0.2">
      <c r="A4" s="11" t="s">
        <v>3</v>
      </c>
      <c r="B4" s="13" t="s">
        <v>2</v>
      </c>
      <c r="C4" s="13" t="s">
        <v>1</v>
      </c>
    </row>
    <row r="5" spans="1:3" x14ac:dyDescent="0.2">
      <c r="A5" s="9" t="s">
        <v>197</v>
      </c>
      <c r="B5" s="37">
        <v>18512.493999999999</v>
      </c>
      <c r="C5" s="26">
        <v>16.640863619078221</v>
      </c>
    </row>
    <row r="6" spans="1:3" x14ac:dyDescent="0.2">
      <c r="A6" s="14" t="s">
        <v>67</v>
      </c>
      <c r="B6" s="38">
        <v>15210.998</v>
      </c>
      <c r="C6" s="26">
        <v>13.673151938797204</v>
      </c>
    </row>
    <row r="7" spans="1:3" x14ac:dyDescent="0.2">
      <c r="A7" s="14" t="s">
        <v>198</v>
      </c>
      <c r="B7" s="38">
        <v>10368.672</v>
      </c>
      <c r="C7" s="26">
        <v>9.3203896062278293</v>
      </c>
    </row>
    <row r="8" spans="1:3" x14ac:dyDescent="0.2">
      <c r="A8" s="14" t="s">
        <v>141</v>
      </c>
      <c r="B8" s="38">
        <v>9464.3160000000007</v>
      </c>
      <c r="C8" s="26">
        <v>8.5074648399000132</v>
      </c>
    </row>
    <row r="9" spans="1:3" x14ac:dyDescent="0.2">
      <c r="A9" s="14" t="s">
        <v>63</v>
      </c>
      <c r="B9" s="38">
        <v>7322.5770000000002</v>
      </c>
      <c r="C9" s="26">
        <v>6.5822576470355081</v>
      </c>
    </row>
    <row r="10" spans="1:3" x14ac:dyDescent="0.2">
      <c r="A10" s="14" t="s">
        <v>199</v>
      </c>
      <c r="B10" s="38">
        <v>6206.01</v>
      </c>
      <c r="C10" s="26">
        <v>5.5785766104035277</v>
      </c>
    </row>
    <row r="11" spans="1:3" x14ac:dyDescent="0.2">
      <c r="A11" s="14" t="s">
        <v>13</v>
      </c>
      <c r="B11" s="38">
        <v>5040.62</v>
      </c>
      <c r="C11" s="26">
        <v>4.5310086245320633</v>
      </c>
    </row>
    <row r="12" spans="1:3" x14ac:dyDescent="0.2">
      <c r="A12" s="14" t="s">
        <v>11</v>
      </c>
      <c r="B12" s="38">
        <v>4992.3329999999996</v>
      </c>
      <c r="C12" s="26">
        <v>4.4876034851934934</v>
      </c>
    </row>
    <row r="13" spans="1:3" x14ac:dyDescent="0.2">
      <c r="A13" s="14" t="s">
        <v>12</v>
      </c>
      <c r="B13" s="38">
        <v>4275.1610000000001</v>
      </c>
      <c r="C13" s="26">
        <v>3.8429382421732092</v>
      </c>
    </row>
    <row r="14" spans="1:3" x14ac:dyDescent="0.2">
      <c r="A14" s="14" t="s">
        <v>14</v>
      </c>
      <c r="B14" s="38">
        <v>3978.4540000000002</v>
      </c>
      <c r="C14" s="26">
        <v>3.5762285961457292</v>
      </c>
    </row>
    <row r="15" spans="1:3" x14ac:dyDescent="0.2">
      <c r="A15" s="14" t="s">
        <v>15</v>
      </c>
      <c r="B15" s="38">
        <v>3395.9589999999998</v>
      </c>
      <c r="C15" s="26">
        <v>3.0526243830237711</v>
      </c>
    </row>
    <row r="16" spans="1:3" x14ac:dyDescent="0.2">
      <c r="A16" s="14" t="s">
        <v>259</v>
      </c>
      <c r="B16" s="38">
        <v>2916.0050000000001</v>
      </c>
      <c r="C16" s="26">
        <v>2.6211941793229045</v>
      </c>
    </row>
    <row r="17" spans="1:3" x14ac:dyDescent="0.2">
      <c r="A17" s="14" t="s">
        <v>16</v>
      </c>
      <c r="B17" s="38">
        <v>2397.6469999999999</v>
      </c>
      <c r="C17" s="26">
        <v>2.1552426557811195</v>
      </c>
    </row>
    <row r="18" spans="1:3" x14ac:dyDescent="0.2">
      <c r="A18" s="14" t="s">
        <v>18</v>
      </c>
      <c r="B18" s="38">
        <v>2331.3580000000002</v>
      </c>
      <c r="C18" s="26">
        <v>2.0956555354047368</v>
      </c>
    </row>
    <row r="19" spans="1:3" x14ac:dyDescent="0.2">
      <c r="A19" s="14" t="s">
        <v>20</v>
      </c>
      <c r="B19" s="38">
        <v>2147.5700000000002</v>
      </c>
      <c r="C19" s="26">
        <v>1.9304486733350903</v>
      </c>
    </row>
    <row r="20" spans="1:3" x14ac:dyDescent="0.2">
      <c r="A20" s="14" t="s">
        <v>200</v>
      </c>
      <c r="B20" s="38">
        <v>1817.8430000000001</v>
      </c>
      <c r="C20" s="26">
        <v>1.6340573800534934</v>
      </c>
    </row>
    <row r="21" spans="1:3" x14ac:dyDescent="0.2">
      <c r="A21" s="14" t="s">
        <v>71</v>
      </c>
      <c r="B21" s="38">
        <v>1793.78</v>
      </c>
      <c r="C21" s="26">
        <v>1.6124271717592527</v>
      </c>
    </row>
    <row r="22" spans="1:3" x14ac:dyDescent="0.2">
      <c r="A22" s="14" t="s">
        <v>201</v>
      </c>
      <c r="B22" s="38">
        <v>1770.29</v>
      </c>
      <c r="C22" s="26">
        <v>1.5913120326314751</v>
      </c>
    </row>
    <row r="23" spans="1:3" x14ac:dyDescent="0.2">
      <c r="A23" s="14" t="s">
        <v>260</v>
      </c>
      <c r="B23" s="38">
        <v>732.13099999999997</v>
      </c>
      <c r="C23" s="26">
        <v>0.65811187419152484</v>
      </c>
    </row>
    <row r="24" spans="1:3" x14ac:dyDescent="0.2">
      <c r="A24" s="14" t="s">
        <v>26</v>
      </c>
      <c r="B24" s="38">
        <v>719.20899999999995</v>
      </c>
      <c r="C24" s="26">
        <v>0.64649630042357498</v>
      </c>
    </row>
    <row r="25" spans="1:3" x14ac:dyDescent="0.2">
      <c r="A25" s="14" t="s">
        <v>202</v>
      </c>
      <c r="B25" s="38">
        <v>673.93399999999997</v>
      </c>
      <c r="C25" s="26">
        <v>0.60579864508044468</v>
      </c>
    </row>
    <row r="26" spans="1:3" x14ac:dyDescent="0.2">
      <c r="A26" s="14" t="s">
        <v>27</v>
      </c>
      <c r="B26" s="38">
        <v>658.88300000000004</v>
      </c>
      <c r="C26" s="26">
        <v>0.59226931519486881</v>
      </c>
    </row>
    <row r="27" spans="1:3" x14ac:dyDescent="0.2">
      <c r="A27" s="14" t="s">
        <v>261</v>
      </c>
      <c r="B27" s="38">
        <v>614.62</v>
      </c>
      <c r="C27" s="26">
        <v>0.55248134570943586</v>
      </c>
    </row>
    <row r="28" spans="1:3" x14ac:dyDescent="0.2">
      <c r="A28" s="14" t="s">
        <v>74</v>
      </c>
      <c r="B28" s="38">
        <v>550.89300000000003</v>
      </c>
      <c r="C28" s="26">
        <v>0.49519720474749979</v>
      </c>
    </row>
    <row r="29" spans="1:3" x14ac:dyDescent="0.2">
      <c r="A29" s="14" t="s">
        <v>30</v>
      </c>
      <c r="B29" s="38">
        <v>467.697</v>
      </c>
      <c r="C29" s="26">
        <v>0.42041239781371587</v>
      </c>
    </row>
    <row r="30" spans="1:3" x14ac:dyDescent="0.2">
      <c r="A30" s="14" t="s">
        <v>32</v>
      </c>
      <c r="B30" s="38">
        <v>446.76600000000002</v>
      </c>
      <c r="C30" s="26">
        <v>0.40159754140317894</v>
      </c>
    </row>
    <row r="31" spans="1:3" x14ac:dyDescent="0.2">
      <c r="A31" s="14" t="s">
        <v>33</v>
      </c>
      <c r="B31" s="38">
        <v>421.63400000000001</v>
      </c>
      <c r="C31" s="26">
        <v>0.37900641000431534</v>
      </c>
    </row>
    <row r="32" spans="1:3" x14ac:dyDescent="0.2">
      <c r="A32" s="14" t="s">
        <v>34</v>
      </c>
      <c r="B32" s="38">
        <v>346.334</v>
      </c>
      <c r="C32" s="26">
        <v>0.31131931011833619</v>
      </c>
    </row>
    <row r="33" spans="1:3" x14ac:dyDescent="0.2">
      <c r="A33" s="14" t="s">
        <v>36</v>
      </c>
      <c r="B33" s="38">
        <v>335.476</v>
      </c>
      <c r="C33" s="26">
        <v>0.30155906402853588</v>
      </c>
    </row>
    <row r="34" spans="1:3" x14ac:dyDescent="0.2">
      <c r="A34" s="14" t="s">
        <v>37</v>
      </c>
      <c r="B34" s="38">
        <v>298.733</v>
      </c>
      <c r="C34" s="26">
        <v>0.26853081554101216</v>
      </c>
    </row>
    <row r="35" spans="1:3" x14ac:dyDescent="0.2">
      <c r="A35" s="14" t="s">
        <v>35</v>
      </c>
      <c r="B35" s="38">
        <v>267.46100000000001</v>
      </c>
      <c r="C35" s="26">
        <v>0.24042044385928124</v>
      </c>
    </row>
    <row r="36" spans="1:3" x14ac:dyDescent="0.2">
      <c r="A36" s="14" t="s">
        <v>39</v>
      </c>
      <c r="B36" s="38">
        <v>244.452</v>
      </c>
      <c r="C36" s="26">
        <v>0.21973767518363058</v>
      </c>
    </row>
    <row r="37" spans="1:3" x14ac:dyDescent="0.2">
      <c r="A37" s="14" t="s">
        <v>40</v>
      </c>
      <c r="B37" s="38">
        <v>187.11600000000001</v>
      </c>
      <c r="C37" s="26">
        <v>0.16819839817084836</v>
      </c>
    </row>
    <row r="38" spans="1:3" x14ac:dyDescent="0.2">
      <c r="A38" s="14" t="s">
        <v>41</v>
      </c>
      <c r="B38" s="38">
        <v>141.227</v>
      </c>
      <c r="C38" s="26">
        <v>0.12694881879943137</v>
      </c>
    </row>
    <row r="39" spans="1:3" x14ac:dyDescent="0.2">
      <c r="A39" s="14" t="s">
        <v>42</v>
      </c>
      <c r="B39" s="38">
        <v>65.257000000000005</v>
      </c>
      <c r="C39" s="26">
        <v>5.8659456537308682E-2</v>
      </c>
    </row>
    <row r="40" spans="1:3" x14ac:dyDescent="0.2">
      <c r="A40" s="14" t="s">
        <v>43</v>
      </c>
      <c r="B40" s="38">
        <v>62.381</v>
      </c>
      <c r="C40" s="26">
        <v>5.6074222815235955E-2</v>
      </c>
    </row>
    <row r="41" spans="1:3" x14ac:dyDescent="0.2">
      <c r="A41" s="14" t="s">
        <v>194</v>
      </c>
      <c r="B41" s="38">
        <v>35.29</v>
      </c>
      <c r="C41" s="26">
        <v>3.1722148140454251E-2</v>
      </c>
    </row>
    <row r="42" spans="1:3" x14ac:dyDescent="0.2">
      <c r="A42" s="14" t="s">
        <v>44</v>
      </c>
      <c r="B42" s="38">
        <v>21.716999999999999</v>
      </c>
      <c r="C42" s="26">
        <v>1.9521391078669452E-2</v>
      </c>
    </row>
    <row r="43" spans="1:3" x14ac:dyDescent="0.2">
      <c r="A43" s="14" t="s">
        <v>203</v>
      </c>
      <c r="B43" s="38">
        <v>13.897</v>
      </c>
      <c r="C43" s="26">
        <v>1.2492000360098973E-2</v>
      </c>
    </row>
    <row r="44" spans="1:3" ht="15" thickBot="1" x14ac:dyDescent="0.25">
      <c r="A44" s="16" t="s">
        <v>47</v>
      </c>
      <c r="B44" s="41">
        <f>SUM(B5:B43)</f>
        <v>111247.19499999995</v>
      </c>
      <c r="C44" s="45">
        <v>100.00000000000003</v>
      </c>
    </row>
    <row r="45" spans="1:3" ht="11.25" customHeight="1" thickTop="1" x14ac:dyDescent="0.2"/>
    <row r="46" spans="1:3" x14ac:dyDescent="0.2">
      <c r="A46" s="31" t="s">
        <v>48</v>
      </c>
    </row>
    <row r="50" spans="1:3" x14ac:dyDescent="0.2">
      <c r="A50" s="11" t="s">
        <v>262</v>
      </c>
    </row>
    <row r="51" spans="1:3" x14ac:dyDescent="0.2">
      <c r="A51" s="9" t="s">
        <v>206</v>
      </c>
      <c r="B51" s="10"/>
      <c r="C51" s="10"/>
    </row>
    <row r="52" spans="1:3" ht="27" customHeight="1" x14ac:dyDescent="0.2">
      <c r="A52" s="66" t="s">
        <v>54</v>
      </c>
      <c r="B52" s="66"/>
      <c r="C52" s="66"/>
    </row>
    <row r="53" spans="1:3" x14ac:dyDescent="0.2">
      <c r="A53" s="9" t="s">
        <v>50</v>
      </c>
      <c r="B53" s="14"/>
      <c r="C53" s="14"/>
    </row>
    <row r="54" spans="1:3" x14ac:dyDescent="0.2">
      <c r="A54" s="9" t="s">
        <v>51</v>
      </c>
      <c r="B54" s="14"/>
      <c r="C54" s="14"/>
    </row>
    <row r="55" spans="1:3" ht="26.25" customHeight="1" x14ac:dyDescent="0.2">
      <c r="A55" s="66" t="s">
        <v>53</v>
      </c>
      <c r="B55" s="66"/>
      <c r="C55" s="66"/>
    </row>
    <row r="58" spans="1:3" x14ac:dyDescent="0.2">
      <c r="B58" s="36" t="s">
        <v>0</v>
      </c>
    </row>
    <row r="59" spans="1:3" ht="27" customHeight="1" x14ac:dyDescent="0.2">
      <c r="A59" s="11" t="s">
        <v>55</v>
      </c>
      <c r="B59" s="13" t="s">
        <v>2</v>
      </c>
      <c r="C59" s="13" t="s">
        <v>1</v>
      </c>
    </row>
    <row r="60" spans="1:3" x14ac:dyDescent="0.2">
      <c r="A60" s="9" t="s">
        <v>62</v>
      </c>
      <c r="B60" s="37">
        <f>B27+B35+B28+B39+B31+B34+B30+B20+B17</f>
        <v>6880.8540000000003</v>
      </c>
      <c r="C60" s="43">
        <f>B60/$B$44*100</f>
        <v>6.1851932536366458</v>
      </c>
    </row>
    <row r="61" spans="1:3" x14ac:dyDescent="0.2">
      <c r="A61" s="14" t="s">
        <v>63</v>
      </c>
      <c r="B61" s="38">
        <f>B9</f>
        <v>7322.5770000000002</v>
      </c>
      <c r="C61" s="15">
        <f>B61/$B$44*100</f>
        <v>6.5822576470355081</v>
      </c>
    </row>
    <row r="62" spans="1:3" x14ac:dyDescent="0.2">
      <c r="A62" s="14" t="s">
        <v>61</v>
      </c>
      <c r="B62" s="38">
        <f>B36+B16+B32</f>
        <v>3506.7910000000002</v>
      </c>
      <c r="C62" s="15">
        <f>B62/$B$44*100</f>
        <v>3.1522511646248716</v>
      </c>
    </row>
    <row r="63" spans="1:3" x14ac:dyDescent="0.2">
      <c r="A63" s="39" t="s">
        <v>59</v>
      </c>
      <c r="B63" s="40">
        <f>B40+B37</f>
        <v>249.49700000000001</v>
      </c>
      <c r="C63" s="51">
        <f>B63/$B$44*100</f>
        <v>0.2242726209860843</v>
      </c>
    </row>
    <row r="64" spans="1:3" ht="15" thickBot="1" x14ac:dyDescent="0.25">
      <c r="A64" s="16" t="s">
        <v>47</v>
      </c>
      <c r="B64" s="17">
        <f>SUM(B60:B63)</f>
        <v>17959.719000000001</v>
      </c>
      <c r="C64" s="18">
        <f>B64/$B$44*100</f>
        <v>16.143974686283112</v>
      </c>
    </row>
    <row r="65" spans="1:3" ht="15" thickTop="1" x14ac:dyDescent="0.2">
      <c r="A65" s="11"/>
    </row>
    <row r="66" spans="1:3" x14ac:dyDescent="0.2">
      <c r="A66" s="11" t="s">
        <v>65</v>
      </c>
    </row>
    <row r="67" spans="1:3" x14ac:dyDescent="0.2">
      <c r="A67" s="14" t="s">
        <v>56</v>
      </c>
      <c r="B67" s="14"/>
      <c r="C67" s="14"/>
    </row>
    <row r="68" spans="1:3" ht="38.25" customHeight="1" x14ac:dyDescent="0.2">
      <c r="A68" s="66" t="s">
        <v>269</v>
      </c>
      <c r="B68" s="66"/>
      <c r="C68" s="66"/>
    </row>
    <row r="69" spans="1:3" x14ac:dyDescent="0.2">
      <c r="A69" s="14" t="s">
        <v>264</v>
      </c>
      <c r="B69" s="14"/>
      <c r="C69" s="14"/>
    </row>
    <row r="70" spans="1:3" x14ac:dyDescent="0.2">
      <c r="A70" s="14" t="s">
        <v>204</v>
      </c>
      <c r="B70" s="14"/>
      <c r="C70" s="14"/>
    </row>
    <row r="74" spans="1:3" x14ac:dyDescent="0.2">
      <c r="A74" s="23"/>
      <c r="B74" s="23"/>
    </row>
    <row r="75" spans="1:3" x14ac:dyDescent="0.2">
      <c r="A75" s="44"/>
    </row>
    <row r="76" spans="1:3" x14ac:dyDescent="0.2">
      <c r="A76" s="7"/>
      <c r="B76" s="7"/>
    </row>
  </sheetData>
  <mergeCells count="3">
    <mergeCell ref="A55:C55"/>
    <mergeCell ref="A68:C68"/>
    <mergeCell ref="A52:C52"/>
  </mergeCells>
  <pageMargins left="0.7" right="0.7" top="0.75" bottom="0.75" header="0.3" footer="0.3"/>
  <pageSetup paperSize="9" scale="85" orientation="portrait" r:id="rId1"/>
  <headerFooter>
    <oddHeader>&amp;R
&amp;G</oddHead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
  <dimension ref="A1:I79"/>
  <sheetViews>
    <sheetView zoomScaleNormal="100" workbookViewId="0"/>
  </sheetViews>
  <sheetFormatPr defaultRowHeight="14.25" x14ac:dyDescent="0.2"/>
  <cols>
    <col min="1" max="1" width="42" style="1" customWidth="1"/>
    <col min="2" max="3" width="18.28515625" style="1" customWidth="1"/>
    <col min="4" max="6" width="9.140625" style="1"/>
    <col min="7" max="7" width="21.7109375" style="1" customWidth="1"/>
    <col min="8" max="16384" width="9.140625" style="1"/>
  </cols>
  <sheetData>
    <row r="1" spans="1:9" ht="11.25" customHeight="1" x14ac:dyDescent="0.2">
      <c r="A1" s="21" t="s">
        <v>334</v>
      </c>
    </row>
    <row r="2" spans="1:9" ht="11.25" customHeight="1" x14ac:dyDescent="0.2">
      <c r="A2" s="61" t="s">
        <v>235</v>
      </c>
      <c r="B2" s="62"/>
      <c r="C2" s="63"/>
    </row>
    <row r="3" spans="1:9" ht="15" customHeight="1" x14ac:dyDescent="0.2">
      <c r="B3" s="36" t="s">
        <v>0</v>
      </c>
      <c r="C3" s="23"/>
    </row>
    <row r="4" spans="1:9" ht="27" customHeight="1" x14ac:dyDescent="0.2">
      <c r="A4" s="11" t="s">
        <v>3</v>
      </c>
      <c r="B4" s="13" t="s">
        <v>2</v>
      </c>
      <c r="C4" s="13" t="s">
        <v>1</v>
      </c>
    </row>
    <row r="5" spans="1:9" x14ac:dyDescent="0.2">
      <c r="A5" s="9" t="s">
        <v>67</v>
      </c>
      <c r="B5" s="37">
        <v>15929.058000000001</v>
      </c>
      <c r="C5" s="26">
        <v>14.903375924673274</v>
      </c>
    </row>
    <row r="6" spans="1:9" x14ac:dyDescent="0.2">
      <c r="A6" s="14" t="s">
        <v>197</v>
      </c>
      <c r="B6" s="38">
        <v>15412.672</v>
      </c>
      <c r="C6" s="26">
        <v>14.420240344387336</v>
      </c>
    </row>
    <row r="7" spans="1:9" x14ac:dyDescent="0.2">
      <c r="A7" s="14" t="s">
        <v>68</v>
      </c>
      <c r="B7" s="38">
        <v>10309.374</v>
      </c>
      <c r="C7" s="26">
        <v>9.6455469162114031</v>
      </c>
    </row>
    <row r="8" spans="1:9" x14ac:dyDescent="0.2">
      <c r="A8" s="14" t="s">
        <v>94</v>
      </c>
      <c r="B8" s="38">
        <v>8946.8439999999991</v>
      </c>
      <c r="C8" s="26">
        <v>8.3707510809118464</v>
      </c>
      <c r="H8" s="47"/>
      <c r="I8" s="28"/>
    </row>
    <row r="9" spans="1:9" x14ac:dyDescent="0.2">
      <c r="A9" s="14" t="s">
        <v>9</v>
      </c>
      <c r="B9" s="38">
        <v>7080.8360000000002</v>
      </c>
      <c r="C9" s="26">
        <v>6.6248965110780436</v>
      </c>
    </row>
    <row r="10" spans="1:9" x14ac:dyDescent="0.2">
      <c r="A10" s="14" t="s">
        <v>10</v>
      </c>
      <c r="B10" s="38">
        <v>5994.7879999999996</v>
      </c>
      <c r="C10" s="26">
        <v>5.6087798256946657</v>
      </c>
    </row>
    <row r="11" spans="1:9" x14ac:dyDescent="0.2">
      <c r="A11" s="14" t="s">
        <v>12</v>
      </c>
      <c r="B11" s="38">
        <v>5759.9380000000001</v>
      </c>
      <c r="C11" s="26">
        <v>5.3890519650823503</v>
      </c>
    </row>
    <row r="12" spans="1:9" x14ac:dyDescent="0.2">
      <c r="A12" s="14" t="s">
        <v>11</v>
      </c>
      <c r="B12" s="38">
        <v>4811.7129999999997</v>
      </c>
      <c r="C12" s="26">
        <v>4.5018837699402816</v>
      </c>
    </row>
    <row r="13" spans="1:9" x14ac:dyDescent="0.2">
      <c r="A13" s="14" t="s">
        <v>14</v>
      </c>
      <c r="B13" s="38">
        <v>3704.15</v>
      </c>
      <c r="C13" s="26">
        <v>3.4656374489551425</v>
      </c>
    </row>
    <row r="14" spans="1:9" x14ac:dyDescent="0.2">
      <c r="A14" s="14" t="s">
        <v>13</v>
      </c>
      <c r="B14" s="38">
        <v>3495.3560000000002</v>
      </c>
      <c r="C14" s="26">
        <v>3.2702878260950694</v>
      </c>
    </row>
    <row r="15" spans="1:9" x14ac:dyDescent="0.2">
      <c r="A15" s="14" t="s">
        <v>15</v>
      </c>
      <c r="B15" s="38">
        <v>3208.8409999999999</v>
      </c>
      <c r="C15" s="26">
        <v>3.0022217073667825</v>
      </c>
    </row>
    <row r="16" spans="1:9" x14ac:dyDescent="0.2">
      <c r="A16" s="14" t="s">
        <v>17</v>
      </c>
      <c r="B16" s="38">
        <v>2669.7040000000002</v>
      </c>
      <c r="C16" s="26">
        <v>2.4978000782974066</v>
      </c>
    </row>
    <row r="17" spans="1:3" x14ac:dyDescent="0.2">
      <c r="A17" s="14" t="s">
        <v>19</v>
      </c>
      <c r="B17" s="38">
        <v>2497.5219999999999</v>
      </c>
      <c r="C17" s="26">
        <v>2.3367049857023461</v>
      </c>
    </row>
    <row r="18" spans="1:3" x14ac:dyDescent="0.2">
      <c r="A18" s="14" t="s">
        <v>16</v>
      </c>
      <c r="B18" s="38">
        <v>2269.9169999999999</v>
      </c>
      <c r="C18" s="26">
        <v>2.1237556149777705</v>
      </c>
    </row>
    <row r="19" spans="1:3" x14ac:dyDescent="0.2">
      <c r="A19" s="14" t="s">
        <v>18</v>
      </c>
      <c r="B19" s="38">
        <v>2214.279</v>
      </c>
      <c r="C19" s="26">
        <v>2.0717001808336444</v>
      </c>
    </row>
    <row r="20" spans="1:3" x14ac:dyDescent="0.2">
      <c r="A20" s="14" t="s">
        <v>20</v>
      </c>
      <c r="B20" s="38">
        <v>2002.0930000000001</v>
      </c>
      <c r="C20" s="26">
        <v>1.8731769709895516</v>
      </c>
    </row>
    <row r="21" spans="1:3" x14ac:dyDescent="0.2">
      <c r="A21" s="14" t="s">
        <v>21</v>
      </c>
      <c r="B21" s="38">
        <v>1751.8320000000001</v>
      </c>
      <c r="C21" s="26">
        <v>1.6390304343717144</v>
      </c>
    </row>
    <row r="22" spans="1:3" x14ac:dyDescent="0.2">
      <c r="A22" s="14" t="s">
        <v>22</v>
      </c>
      <c r="B22" s="38">
        <v>1635.345</v>
      </c>
      <c r="C22" s="26">
        <v>1.5300441056548864</v>
      </c>
    </row>
    <row r="23" spans="1:3" x14ac:dyDescent="0.2">
      <c r="A23" s="14" t="s">
        <v>26</v>
      </c>
      <c r="B23" s="38">
        <v>710.23599999999999</v>
      </c>
      <c r="C23" s="26">
        <v>0.66450345671641387</v>
      </c>
    </row>
    <row r="24" spans="1:3" x14ac:dyDescent="0.2">
      <c r="A24" s="14" t="s">
        <v>24</v>
      </c>
      <c r="B24" s="38">
        <v>702.78700000000003</v>
      </c>
      <c r="C24" s="26">
        <v>0.65753410251713285</v>
      </c>
    </row>
    <row r="25" spans="1:3" x14ac:dyDescent="0.2">
      <c r="A25" s="14" t="s">
        <v>29</v>
      </c>
      <c r="B25" s="38">
        <v>698.22799999999995</v>
      </c>
      <c r="C25" s="26">
        <v>0.65326865939798628</v>
      </c>
    </row>
    <row r="26" spans="1:3" x14ac:dyDescent="0.2">
      <c r="A26" s="14" t="s">
        <v>27</v>
      </c>
      <c r="B26" s="38">
        <v>625.02499999999998</v>
      </c>
      <c r="C26" s="26">
        <v>0.58477924666473757</v>
      </c>
    </row>
    <row r="27" spans="1:3" x14ac:dyDescent="0.2">
      <c r="A27" s="14" t="s">
        <v>64</v>
      </c>
      <c r="B27" s="38">
        <v>587.64300000000003</v>
      </c>
      <c r="C27" s="26">
        <v>0.54980429718460289</v>
      </c>
    </row>
    <row r="28" spans="1:3" x14ac:dyDescent="0.2">
      <c r="A28" s="14" t="s">
        <v>28</v>
      </c>
      <c r="B28" s="38">
        <v>583.23299999999995</v>
      </c>
      <c r="C28" s="26">
        <v>0.54567825986162932</v>
      </c>
    </row>
    <row r="29" spans="1:3" x14ac:dyDescent="0.2">
      <c r="A29" s="14" t="s">
        <v>30</v>
      </c>
      <c r="B29" s="38">
        <v>465.23500000000001</v>
      </c>
      <c r="C29" s="26">
        <v>0.43527822538629529</v>
      </c>
    </row>
    <row r="30" spans="1:3" x14ac:dyDescent="0.2">
      <c r="A30" s="14" t="s">
        <v>32</v>
      </c>
      <c r="B30" s="38">
        <v>437.23599999999999</v>
      </c>
      <c r="C30" s="26">
        <v>0.40908209862757999</v>
      </c>
    </row>
    <row r="31" spans="1:3" x14ac:dyDescent="0.2">
      <c r="A31" s="14" t="s">
        <v>33</v>
      </c>
      <c r="B31" s="38">
        <v>408.42700000000002</v>
      </c>
      <c r="C31" s="26">
        <v>0.38212812827893089</v>
      </c>
    </row>
    <row r="32" spans="1:3" x14ac:dyDescent="0.2">
      <c r="A32" s="14" t="s">
        <v>34</v>
      </c>
      <c r="B32" s="38">
        <v>355.02199999999999</v>
      </c>
      <c r="C32" s="26">
        <v>0.33216190985865923</v>
      </c>
    </row>
    <row r="33" spans="1:3" x14ac:dyDescent="0.2">
      <c r="A33" s="14" t="s">
        <v>36</v>
      </c>
      <c r="B33" s="38">
        <v>326.81099999999998</v>
      </c>
      <c r="C33" s="26">
        <v>0.30576743391344274</v>
      </c>
    </row>
    <row r="34" spans="1:3" x14ac:dyDescent="0.2">
      <c r="A34" s="14" t="s">
        <v>37</v>
      </c>
      <c r="B34" s="38">
        <v>287.93599999999998</v>
      </c>
      <c r="C34" s="26">
        <v>0.26939561964346687</v>
      </c>
    </row>
    <row r="35" spans="1:3" x14ac:dyDescent="0.2">
      <c r="A35" s="14" t="s">
        <v>35</v>
      </c>
      <c r="B35" s="38">
        <v>259.06599999999997</v>
      </c>
      <c r="C35" s="26">
        <v>0.24238457712323011</v>
      </c>
    </row>
    <row r="36" spans="1:3" x14ac:dyDescent="0.2">
      <c r="A36" s="14" t="s">
        <v>39</v>
      </c>
      <c r="B36" s="38">
        <v>231.85900000000001</v>
      </c>
      <c r="C36" s="26">
        <v>0.21692945298578359</v>
      </c>
    </row>
    <row r="37" spans="1:3" x14ac:dyDescent="0.2">
      <c r="A37" s="14" t="s">
        <v>40</v>
      </c>
      <c r="B37" s="38">
        <v>181.55699999999999</v>
      </c>
      <c r="C37" s="26">
        <v>0.16986643044151795</v>
      </c>
    </row>
    <row r="38" spans="1:3" x14ac:dyDescent="0.2">
      <c r="A38" s="14" t="s">
        <v>41</v>
      </c>
      <c r="B38" s="38">
        <v>130.529</v>
      </c>
      <c r="C38" s="26">
        <v>0.12212415549442267</v>
      </c>
    </row>
    <row r="39" spans="1:3" x14ac:dyDescent="0.2">
      <c r="A39" s="14" t="s">
        <v>42</v>
      </c>
      <c r="B39" s="38">
        <v>61.984999999999999</v>
      </c>
      <c r="C39" s="26">
        <v>5.7993746817349326E-2</v>
      </c>
    </row>
    <row r="40" spans="1:3" x14ac:dyDescent="0.2">
      <c r="A40" s="14" t="s">
        <v>43</v>
      </c>
      <c r="B40" s="38">
        <v>59.203000000000003</v>
      </c>
      <c r="C40" s="26">
        <v>5.5390881549205968E-2</v>
      </c>
    </row>
    <row r="41" spans="1:3" x14ac:dyDescent="0.2">
      <c r="A41" s="14" t="s">
        <v>194</v>
      </c>
      <c r="B41" s="38">
        <v>39.390999999999998</v>
      </c>
      <c r="C41" s="26">
        <v>3.6854588705044884E-2</v>
      </c>
    </row>
    <row r="42" spans="1:3" x14ac:dyDescent="0.2">
      <c r="A42" s="14" t="s">
        <v>44</v>
      </c>
      <c r="B42" s="38">
        <v>23.416</v>
      </c>
      <c r="C42" s="26">
        <v>2.1908229014681806E-2</v>
      </c>
    </row>
    <row r="43" spans="1:3" x14ac:dyDescent="0.2">
      <c r="A43" s="14" t="s">
        <v>195</v>
      </c>
      <c r="B43" s="38">
        <v>12.661</v>
      </c>
      <c r="C43" s="26">
        <v>1.1845750237226099E-2</v>
      </c>
    </row>
    <row r="44" spans="1:3" x14ac:dyDescent="0.2">
      <c r="A44" s="14" t="s">
        <v>45</v>
      </c>
      <c r="B44" s="38">
        <v>0.46500000000000002</v>
      </c>
      <c r="C44" s="26">
        <v>4.3505835718427743E-4</v>
      </c>
    </row>
    <row r="45" spans="1:3" x14ac:dyDescent="0.2">
      <c r="A45" s="14" t="s">
        <v>46</v>
      </c>
      <c r="B45" s="49">
        <v>0</v>
      </c>
      <c r="C45" s="28">
        <v>0</v>
      </c>
    </row>
    <row r="46" spans="1:3" ht="15" thickBot="1" x14ac:dyDescent="0.25">
      <c r="A46" s="16" t="s">
        <v>47</v>
      </c>
      <c r="B46" s="41">
        <f>SUM(B5:B45)</f>
        <v>106882.21299999996</v>
      </c>
      <c r="C46" s="45">
        <f>B46/$B$46*100</f>
        <v>100</v>
      </c>
    </row>
    <row r="47" spans="1:3" ht="11.25" customHeight="1" thickTop="1" x14ac:dyDescent="0.2"/>
    <row r="48" spans="1:3" x14ac:dyDescent="0.2">
      <c r="A48" s="31" t="s">
        <v>48</v>
      </c>
    </row>
    <row r="52" spans="1:3" x14ac:dyDescent="0.2">
      <c r="A52" s="11" t="s">
        <v>196</v>
      </c>
    </row>
    <row r="53" spans="1:3" x14ac:dyDescent="0.2">
      <c r="A53" s="66" t="s">
        <v>49</v>
      </c>
      <c r="B53" s="66"/>
      <c r="C53" s="10"/>
    </row>
    <row r="54" spans="1:3" x14ac:dyDescent="0.2">
      <c r="A54" s="9" t="s">
        <v>206</v>
      </c>
      <c r="B54" s="10"/>
      <c r="C54" s="10"/>
    </row>
    <row r="55" spans="1:3" ht="27" customHeight="1" x14ac:dyDescent="0.2">
      <c r="A55" s="66" t="s">
        <v>54</v>
      </c>
      <c r="B55" s="66"/>
      <c r="C55" s="66"/>
    </row>
    <row r="56" spans="1:3" x14ac:dyDescent="0.2">
      <c r="A56" s="9" t="s">
        <v>50</v>
      </c>
      <c r="B56" s="14"/>
      <c r="C56" s="14"/>
    </row>
    <row r="57" spans="1:3" x14ac:dyDescent="0.2">
      <c r="A57" s="9" t="s">
        <v>51</v>
      </c>
      <c r="B57" s="14"/>
      <c r="C57" s="14"/>
    </row>
    <row r="58" spans="1:3" ht="27.75" customHeight="1" x14ac:dyDescent="0.2">
      <c r="A58" s="66" t="s">
        <v>53</v>
      </c>
      <c r="B58" s="66"/>
      <c r="C58" s="66"/>
    </row>
    <row r="61" spans="1:3" x14ac:dyDescent="0.2">
      <c r="B61" s="36" t="s">
        <v>0</v>
      </c>
    </row>
    <row r="62" spans="1:3" ht="27" customHeight="1" x14ac:dyDescent="0.2">
      <c r="A62" s="11" t="s">
        <v>55</v>
      </c>
      <c r="B62" s="13" t="s">
        <v>2</v>
      </c>
      <c r="C62" s="13" t="s">
        <v>1</v>
      </c>
    </row>
    <row r="63" spans="1:3" x14ac:dyDescent="0.2">
      <c r="A63" s="9" t="s">
        <v>62</v>
      </c>
      <c r="B63" s="37">
        <f>B27+B35+B28+B39+B31+B34+B30+B18+B21</f>
        <v>6647.2749999999996</v>
      </c>
      <c r="C63" s="43">
        <f>B63/$B$46*100</f>
        <v>6.2192527768862744</v>
      </c>
    </row>
    <row r="64" spans="1:3" x14ac:dyDescent="0.2">
      <c r="A64" s="14" t="s">
        <v>63</v>
      </c>
      <c r="B64" s="38">
        <f>B9</f>
        <v>7080.8360000000002</v>
      </c>
      <c r="C64" s="15">
        <f>B64/$B$46*100</f>
        <v>6.6248965110780436</v>
      </c>
    </row>
    <row r="65" spans="1:3" x14ac:dyDescent="0.2">
      <c r="A65" s="14" t="s">
        <v>61</v>
      </c>
      <c r="B65" s="38">
        <f>B36+B16+B32</f>
        <v>3256.585</v>
      </c>
      <c r="C65" s="15">
        <f>B65/$B$46*100</f>
        <v>3.0468914411418497</v>
      </c>
    </row>
    <row r="66" spans="1:3" x14ac:dyDescent="0.2">
      <c r="A66" s="39" t="s">
        <v>59</v>
      </c>
      <c r="B66" s="40">
        <f>B44+B40+B37</f>
        <v>241.22499999999999</v>
      </c>
      <c r="C66" s="51">
        <f>B66/$B$46*100</f>
        <v>0.22569237034790821</v>
      </c>
    </row>
    <row r="67" spans="1:3" ht="15" thickBot="1" x14ac:dyDescent="0.25">
      <c r="A67" s="16" t="s">
        <v>47</v>
      </c>
      <c r="B67" s="17">
        <f>SUM(B63:B66)</f>
        <v>17225.920999999998</v>
      </c>
      <c r="C67" s="18">
        <f>B67/$B$46*100</f>
        <v>16.116733099454073</v>
      </c>
    </row>
    <row r="68" spans="1:3" ht="15" thickTop="1" x14ac:dyDescent="0.2">
      <c r="A68" s="11"/>
    </row>
    <row r="69" spans="1:3" x14ac:dyDescent="0.2">
      <c r="A69" s="11" t="s">
        <v>65</v>
      </c>
    </row>
    <row r="70" spans="1:3" x14ac:dyDescent="0.2">
      <c r="A70" s="14" t="s">
        <v>56</v>
      </c>
      <c r="B70" s="14"/>
      <c r="C70" s="14"/>
    </row>
    <row r="71" spans="1:3" ht="42" customHeight="1" x14ac:dyDescent="0.2">
      <c r="A71" s="66" t="s">
        <v>270</v>
      </c>
      <c r="B71" s="66"/>
      <c r="C71" s="66"/>
    </row>
    <row r="72" spans="1:3" x14ac:dyDescent="0.2">
      <c r="A72" s="14" t="s">
        <v>264</v>
      </c>
      <c r="B72" s="14"/>
      <c r="C72" s="14"/>
    </row>
    <row r="73" spans="1:3" x14ac:dyDescent="0.2">
      <c r="A73" s="14" t="s">
        <v>58</v>
      </c>
      <c r="B73" s="14"/>
      <c r="C73" s="14"/>
    </row>
    <row r="77" spans="1:3" x14ac:dyDescent="0.2">
      <c r="A77" s="23"/>
      <c r="B77" s="23"/>
    </row>
    <row r="78" spans="1:3" x14ac:dyDescent="0.2">
      <c r="A78" s="44"/>
    </row>
    <row r="79" spans="1:3" x14ac:dyDescent="0.2">
      <c r="A79" s="7"/>
      <c r="B79" s="7"/>
    </row>
  </sheetData>
  <mergeCells count="4">
    <mergeCell ref="A53:B53"/>
    <mergeCell ref="A55:C55"/>
    <mergeCell ref="A58:C58"/>
    <mergeCell ref="A71:C71"/>
  </mergeCells>
  <pageMargins left="0.7" right="0.7" top="0.75" bottom="0.75" header="0.3" footer="0.3"/>
  <pageSetup paperSize="9" scale="85" orientation="portrait" r:id="rId1"/>
  <headerFooter>
    <oddHeader>&amp;R
&amp;G</oddHead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2"/>
  <dimension ref="A1:K83"/>
  <sheetViews>
    <sheetView showWhiteSpace="0" zoomScaleNormal="100" workbookViewId="0"/>
  </sheetViews>
  <sheetFormatPr defaultRowHeight="14.25" x14ac:dyDescent="0.2"/>
  <cols>
    <col min="1" max="1" width="43.28515625" style="1" customWidth="1"/>
    <col min="2" max="2" width="26.42578125" style="1" customWidth="1"/>
    <col min="3" max="3" width="19.28515625" style="1" customWidth="1"/>
    <col min="4" max="7" width="9.140625" style="1"/>
    <col min="8" max="8" width="9.5703125" style="1" bestFit="1" customWidth="1"/>
    <col min="9" max="16384" width="9.140625" style="1"/>
  </cols>
  <sheetData>
    <row r="1" spans="1:3" x14ac:dyDescent="0.2">
      <c r="A1" s="21" t="s">
        <v>334</v>
      </c>
    </row>
    <row r="2" spans="1:3" x14ac:dyDescent="0.2">
      <c r="A2" s="62" t="s">
        <v>243</v>
      </c>
      <c r="B2" s="62"/>
      <c r="C2" s="63"/>
    </row>
    <row r="3" spans="1:3" ht="15" customHeight="1" x14ac:dyDescent="0.2">
      <c r="B3" s="36" t="s">
        <v>0</v>
      </c>
      <c r="C3" s="23"/>
    </row>
    <row r="4" spans="1:3" ht="27" customHeight="1" x14ac:dyDescent="0.2">
      <c r="A4" s="11" t="s">
        <v>3</v>
      </c>
      <c r="B4" s="13" t="s">
        <v>2</v>
      </c>
      <c r="C4" s="13" t="s">
        <v>1</v>
      </c>
    </row>
    <row r="5" spans="1:3" x14ac:dyDescent="0.2">
      <c r="A5" s="9" t="s">
        <v>5</v>
      </c>
      <c r="B5" s="37">
        <v>17868.429</v>
      </c>
      <c r="C5" s="26">
        <v>16.482040057867302</v>
      </c>
    </row>
    <row r="6" spans="1:3" x14ac:dyDescent="0.2">
      <c r="A6" s="14" t="s">
        <v>6</v>
      </c>
      <c r="B6" s="38">
        <v>15621.848</v>
      </c>
      <c r="C6" s="26">
        <v>14.058621259343987</v>
      </c>
    </row>
    <row r="7" spans="1:3" x14ac:dyDescent="0.2">
      <c r="A7" s="14" t="s">
        <v>7</v>
      </c>
      <c r="B7" s="38">
        <v>11489.918</v>
      </c>
      <c r="C7" s="26">
        <v>10.340159849392924</v>
      </c>
    </row>
    <row r="8" spans="1:3" x14ac:dyDescent="0.2">
      <c r="A8" s="14" t="s">
        <v>8</v>
      </c>
      <c r="B8" s="38">
        <v>10214.684999999999</v>
      </c>
      <c r="C8" s="26">
        <v>9.1925352044458588</v>
      </c>
    </row>
    <row r="9" spans="1:3" x14ac:dyDescent="0.2">
      <c r="A9" s="14" t="s">
        <v>9</v>
      </c>
      <c r="B9" s="38">
        <v>6532.857</v>
      </c>
      <c r="C9" s="26">
        <v>5.8791355737460886</v>
      </c>
    </row>
    <row r="10" spans="1:3" x14ac:dyDescent="0.2">
      <c r="A10" s="14" t="s">
        <v>10</v>
      </c>
      <c r="B10" s="38">
        <v>6032.9059999999999</v>
      </c>
      <c r="C10" s="26">
        <v>5.4292130193062889</v>
      </c>
    </row>
    <row r="11" spans="1:3" x14ac:dyDescent="0.2">
      <c r="A11" s="14" t="s">
        <v>12</v>
      </c>
      <c r="B11" s="38">
        <v>6016.7049999999999</v>
      </c>
      <c r="C11" s="26">
        <v>5.4146331998750252</v>
      </c>
    </row>
    <row r="12" spans="1:3" x14ac:dyDescent="0.2">
      <c r="A12" s="14" t="s">
        <v>11</v>
      </c>
      <c r="B12" s="38">
        <v>4356.9049999999997</v>
      </c>
      <c r="C12" s="26">
        <v>3.9209239046457318</v>
      </c>
    </row>
    <row r="13" spans="1:3" x14ac:dyDescent="0.2">
      <c r="A13" s="14" t="s">
        <v>13</v>
      </c>
      <c r="B13" s="38">
        <v>3477.308</v>
      </c>
      <c r="C13" s="26">
        <v>3.1293452717045334</v>
      </c>
    </row>
    <row r="14" spans="1:3" x14ac:dyDescent="0.2">
      <c r="A14" s="14" t="s">
        <v>14</v>
      </c>
      <c r="B14" s="38">
        <v>3289.1080000000002</v>
      </c>
      <c r="C14" s="26">
        <v>2.9599778242035377</v>
      </c>
    </row>
    <row r="15" spans="1:3" x14ac:dyDescent="0.2">
      <c r="A15" s="14" t="s">
        <v>15</v>
      </c>
      <c r="B15" s="38">
        <v>3219.721</v>
      </c>
      <c r="C15" s="26">
        <v>2.897534152153848</v>
      </c>
    </row>
    <row r="16" spans="1:3" x14ac:dyDescent="0.2">
      <c r="A16" s="14" t="s">
        <v>19</v>
      </c>
      <c r="B16" s="38">
        <v>2802.6089999999999</v>
      </c>
      <c r="C16" s="26">
        <v>2.5221611725468582</v>
      </c>
    </row>
    <row r="17" spans="1:11" x14ac:dyDescent="0.2">
      <c r="A17" s="14" t="s">
        <v>16</v>
      </c>
      <c r="B17" s="38">
        <v>2368.5309999999999</v>
      </c>
      <c r="C17" s="26">
        <v>2.1315199245323138</v>
      </c>
    </row>
    <row r="18" spans="1:11" x14ac:dyDescent="0.2">
      <c r="A18" s="14" t="s">
        <v>17</v>
      </c>
      <c r="B18" s="38">
        <v>2340.3470000000002</v>
      </c>
      <c r="C18" s="26">
        <v>2.1061562043390722</v>
      </c>
    </row>
    <row r="19" spans="1:11" x14ac:dyDescent="0.2">
      <c r="A19" s="14" t="s">
        <v>18</v>
      </c>
      <c r="B19" s="38">
        <v>1977.125</v>
      </c>
      <c r="C19" s="26">
        <v>1.7792806303953592</v>
      </c>
    </row>
    <row r="20" spans="1:11" x14ac:dyDescent="0.2">
      <c r="A20" s="14" t="s">
        <v>20</v>
      </c>
      <c r="B20" s="38">
        <v>1752.2750000000001</v>
      </c>
      <c r="C20" s="26">
        <v>1.576930627363484</v>
      </c>
    </row>
    <row r="21" spans="1:11" x14ac:dyDescent="0.2">
      <c r="A21" s="14" t="s">
        <v>21</v>
      </c>
      <c r="B21" s="38">
        <v>1556.384</v>
      </c>
      <c r="C21" s="26">
        <v>1.4006417928341663</v>
      </c>
    </row>
    <row r="22" spans="1:11" x14ac:dyDescent="0.2">
      <c r="A22" s="14" t="s">
        <v>22</v>
      </c>
      <c r="B22" s="38">
        <v>1496.0650000000001</v>
      </c>
      <c r="C22" s="26">
        <v>1.3463587159701249</v>
      </c>
    </row>
    <row r="23" spans="1:11" x14ac:dyDescent="0.2">
      <c r="A23" s="14" t="s">
        <v>24</v>
      </c>
      <c r="B23" s="38">
        <v>797.50699999999995</v>
      </c>
      <c r="C23" s="26">
        <v>0.71770310815184257</v>
      </c>
    </row>
    <row r="24" spans="1:11" x14ac:dyDescent="0.2">
      <c r="A24" s="14" t="s">
        <v>25</v>
      </c>
      <c r="B24" s="38">
        <v>764.15800000000002</v>
      </c>
      <c r="C24" s="26">
        <v>0.68769123245199815</v>
      </c>
      <c r="K24" s="8"/>
    </row>
    <row r="25" spans="1:11" x14ac:dyDescent="0.2">
      <c r="A25" s="14" t="s">
        <v>26</v>
      </c>
      <c r="B25" s="38">
        <v>747.43</v>
      </c>
      <c r="C25" s="26">
        <v>0.67263714817040055</v>
      </c>
    </row>
    <row r="26" spans="1:11" x14ac:dyDescent="0.2">
      <c r="A26" s="14" t="s">
        <v>27</v>
      </c>
      <c r="B26" s="38">
        <v>631.68700000000001</v>
      </c>
      <c r="C26" s="26">
        <v>0.56847616795728817</v>
      </c>
    </row>
    <row r="27" spans="1:11" x14ac:dyDescent="0.2">
      <c r="A27" s="14" t="s">
        <v>28</v>
      </c>
      <c r="B27" s="38">
        <v>587.34699999999998</v>
      </c>
      <c r="C27" s="26">
        <v>0.52857312533138923</v>
      </c>
    </row>
    <row r="28" spans="1:11" x14ac:dyDescent="0.2">
      <c r="A28" s="14" t="s">
        <v>29</v>
      </c>
      <c r="B28" s="38">
        <v>562.67399999999998</v>
      </c>
      <c r="C28" s="26">
        <v>0.50636907096267481</v>
      </c>
    </row>
    <row r="29" spans="1:11" x14ac:dyDescent="0.2">
      <c r="A29" s="14" t="s">
        <v>223</v>
      </c>
      <c r="B29" s="38">
        <v>538.58500000000004</v>
      </c>
      <c r="C29" s="26">
        <v>0.48469057764252871</v>
      </c>
    </row>
    <row r="30" spans="1:11" x14ac:dyDescent="0.2">
      <c r="A30" s="14" t="s">
        <v>30</v>
      </c>
      <c r="B30" s="38">
        <v>505.50700000000001</v>
      </c>
      <c r="C30" s="26">
        <v>0.4549225838676193</v>
      </c>
    </row>
    <row r="31" spans="1:11" x14ac:dyDescent="0.2">
      <c r="A31" s="14" t="s">
        <v>31</v>
      </c>
      <c r="B31" s="38">
        <v>476.81700000000001</v>
      </c>
      <c r="C31" s="26">
        <v>0.4291034974233921</v>
      </c>
    </row>
    <row r="32" spans="1:11" x14ac:dyDescent="0.2">
      <c r="A32" s="14" t="s">
        <v>32</v>
      </c>
      <c r="B32" s="38">
        <v>429.98599999999999</v>
      </c>
      <c r="C32" s="26">
        <v>0.38695872094135625</v>
      </c>
    </row>
    <row r="33" spans="1:3" x14ac:dyDescent="0.2">
      <c r="A33" s="14" t="s">
        <v>33</v>
      </c>
      <c r="B33" s="38">
        <v>428.04399999999998</v>
      </c>
      <c r="C33" s="26">
        <v>0.3852110504682057</v>
      </c>
    </row>
    <row r="34" spans="1:3" x14ac:dyDescent="0.2">
      <c r="A34" s="14" t="s">
        <v>34</v>
      </c>
      <c r="B34" s="38">
        <v>380.59</v>
      </c>
      <c r="C34" s="26">
        <v>0.34250561553880998</v>
      </c>
    </row>
    <row r="35" spans="1:3" x14ac:dyDescent="0.2">
      <c r="A35" s="14" t="s">
        <v>35</v>
      </c>
      <c r="B35" s="38">
        <v>337.66699999999997</v>
      </c>
      <c r="C35" s="26">
        <v>0.30387777840233154</v>
      </c>
    </row>
    <row r="36" spans="1:3" x14ac:dyDescent="0.2">
      <c r="A36" s="14" t="s">
        <v>36</v>
      </c>
      <c r="B36" s="38">
        <v>309.12</v>
      </c>
      <c r="C36" s="26">
        <v>0.27818738242033936</v>
      </c>
    </row>
    <row r="37" spans="1:3" x14ac:dyDescent="0.2">
      <c r="A37" s="14" t="s">
        <v>37</v>
      </c>
      <c r="B37" s="38">
        <v>304.798</v>
      </c>
      <c r="C37" s="26">
        <v>0.27429787068761191</v>
      </c>
    </row>
    <row r="38" spans="1:3" x14ac:dyDescent="0.2">
      <c r="A38" s="14" t="s">
        <v>38</v>
      </c>
      <c r="B38" s="38">
        <v>237.79</v>
      </c>
      <c r="C38" s="26">
        <v>0.21399513996419672</v>
      </c>
    </row>
    <row r="39" spans="1:3" x14ac:dyDescent="0.2">
      <c r="A39" s="14" t="s">
        <v>39</v>
      </c>
      <c r="B39" s="38">
        <v>226.24700000000001</v>
      </c>
      <c r="C39" s="26">
        <v>0.20360720985524886</v>
      </c>
    </row>
    <row r="40" spans="1:3" x14ac:dyDescent="0.2">
      <c r="A40" s="14" t="s">
        <v>40</v>
      </c>
      <c r="B40" s="38">
        <v>172.97</v>
      </c>
      <c r="C40" s="26">
        <v>0.15566146330630853</v>
      </c>
    </row>
    <row r="41" spans="1:3" x14ac:dyDescent="0.2">
      <c r="A41" s="14" t="s">
        <v>41</v>
      </c>
      <c r="B41" s="38">
        <v>115.721</v>
      </c>
      <c r="C41" s="26">
        <v>0.10414118168046095</v>
      </c>
    </row>
    <row r="42" spans="1:3" x14ac:dyDescent="0.2">
      <c r="A42" s="14" t="s">
        <v>42</v>
      </c>
      <c r="B42" s="38">
        <v>68.164000000000001</v>
      </c>
      <c r="C42" s="26">
        <v>6.1343053620923953E-2</v>
      </c>
    </row>
    <row r="43" spans="1:3" x14ac:dyDescent="0.2">
      <c r="A43" s="14" t="s">
        <v>43</v>
      </c>
      <c r="B43" s="38">
        <v>54.195999999999998</v>
      </c>
      <c r="C43" s="26">
        <v>4.8772785253793707E-2</v>
      </c>
    </row>
    <row r="44" spans="1:3" x14ac:dyDescent="0.2">
      <c r="A44" s="14" t="s">
        <v>44</v>
      </c>
      <c r="B44" s="38">
        <v>28.068000000000001</v>
      </c>
      <c r="C44" s="26">
        <v>2.525932793016979E-2</v>
      </c>
    </row>
    <row r="45" spans="1:3" x14ac:dyDescent="0.2">
      <c r="A45" s="14" t="s">
        <v>45</v>
      </c>
      <c r="B45" s="38">
        <v>0.54700000000000004</v>
      </c>
      <c r="C45" s="26">
        <v>4.9226351638174709E-4</v>
      </c>
    </row>
    <row r="46" spans="1:3" x14ac:dyDescent="0.2">
      <c r="A46" s="14" t="s">
        <v>46</v>
      </c>
      <c r="B46" s="49">
        <v>0</v>
      </c>
      <c r="C46" s="26">
        <v>0</v>
      </c>
    </row>
    <row r="47" spans="1:3" ht="15" thickBot="1" x14ac:dyDescent="0.25">
      <c r="A47" s="16" t="s">
        <v>47</v>
      </c>
      <c r="B47" s="41">
        <v>111119.34599999998</v>
      </c>
      <c r="C47" s="50">
        <v>100</v>
      </c>
    </row>
    <row r="48" spans="1:3" ht="11.25" customHeight="1" thickTop="1" x14ac:dyDescent="0.2"/>
    <row r="49" spans="1:3" x14ac:dyDescent="0.2">
      <c r="A49" s="31" t="s">
        <v>48</v>
      </c>
    </row>
    <row r="53" spans="1:3" x14ac:dyDescent="0.2">
      <c r="A53" s="11" t="s">
        <v>4</v>
      </c>
    </row>
    <row r="54" spans="1:3" ht="15.75" customHeight="1" x14ac:dyDescent="0.2">
      <c r="A54" s="66" t="s">
        <v>49</v>
      </c>
      <c r="B54" s="66"/>
      <c r="C54" s="10"/>
    </row>
    <row r="55" spans="1:3" ht="13.5" customHeight="1" x14ac:dyDescent="0.2">
      <c r="A55" s="9" t="s">
        <v>52</v>
      </c>
      <c r="B55" s="14"/>
      <c r="C55" s="14"/>
    </row>
    <row r="56" spans="1:3" ht="13.5" customHeight="1" x14ac:dyDescent="0.2">
      <c r="A56" s="9" t="s">
        <v>206</v>
      </c>
      <c r="B56" s="10"/>
      <c r="C56" s="10"/>
    </row>
    <row r="57" spans="1:3" ht="24" customHeight="1" x14ac:dyDescent="0.2">
      <c r="A57" s="66" t="s">
        <v>54</v>
      </c>
      <c r="B57" s="66"/>
      <c r="C57" s="66"/>
    </row>
    <row r="58" spans="1:3" ht="13.5" customHeight="1" x14ac:dyDescent="0.2">
      <c r="A58" s="9" t="s">
        <v>50</v>
      </c>
      <c r="B58" s="14"/>
      <c r="C58" s="14"/>
    </row>
    <row r="59" spans="1:3" ht="12.75" customHeight="1" x14ac:dyDescent="0.2">
      <c r="A59" s="9" t="s">
        <v>51</v>
      </c>
      <c r="B59" s="14"/>
      <c r="C59" s="14"/>
    </row>
    <row r="60" spans="1:3" ht="26.25" customHeight="1" x14ac:dyDescent="0.2">
      <c r="A60" s="66" t="s">
        <v>53</v>
      </c>
      <c r="B60" s="66"/>
      <c r="C60" s="66"/>
    </row>
    <row r="63" spans="1:3" x14ac:dyDescent="0.2">
      <c r="B63" s="36" t="s">
        <v>0</v>
      </c>
    </row>
    <row r="64" spans="1:3" ht="28.5" customHeight="1" x14ac:dyDescent="0.2">
      <c r="A64" s="11" t="s">
        <v>55</v>
      </c>
      <c r="B64" s="13" t="s">
        <v>2</v>
      </c>
      <c r="C64" s="13" t="s">
        <v>1</v>
      </c>
    </row>
    <row r="65" spans="1:3" x14ac:dyDescent="0.2">
      <c r="A65" s="9" t="s">
        <v>62</v>
      </c>
      <c r="B65" s="37">
        <v>6619.5060000000003</v>
      </c>
      <c r="C65" s="43">
        <f t="shared" ref="C65:C70" si="0">B65/$B$47*100</f>
        <v>5.9571138944608277</v>
      </c>
    </row>
    <row r="66" spans="1:3" x14ac:dyDescent="0.2">
      <c r="A66" s="14" t="s">
        <v>63</v>
      </c>
      <c r="B66" s="38">
        <v>6532.857</v>
      </c>
      <c r="C66" s="15">
        <f t="shared" si="0"/>
        <v>5.8791355737460886</v>
      </c>
    </row>
    <row r="67" spans="1:3" x14ac:dyDescent="0.2">
      <c r="A67" s="14" t="s">
        <v>61</v>
      </c>
      <c r="B67" s="38">
        <v>2947.1840000000002</v>
      </c>
      <c r="C67" s="15">
        <f t="shared" si="0"/>
        <v>2.6522690297331311</v>
      </c>
    </row>
    <row r="68" spans="1:3" x14ac:dyDescent="0.2">
      <c r="A68" s="14" t="s">
        <v>60</v>
      </c>
      <c r="B68" s="38">
        <v>714.60699999999997</v>
      </c>
      <c r="C68" s="15">
        <f t="shared" si="0"/>
        <v>0.64309863738758877</v>
      </c>
    </row>
    <row r="69" spans="1:3" x14ac:dyDescent="0.2">
      <c r="A69" s="39" t="s">
        <v>59</v>
      </c>
      <c r="B69" s="40">
        <v>227.71299999999999</v>
      </c>
      <c r="C69" s="51">
        <f t="shared" si="0"/>
        <v>0.20492651207648402</v>
      </c>
    </row>
    <row r="70" spans="1:3" ht="15" thickBot="1" x14ac:dyDescent="0.25">
      <c r="A70" s="16" t="s">
        <v>47</v>
      </c>
      <c r="B70" s="17">
        <f>SUM(B65:B69)</f>
        <v>17041.867000000002</v>
      </c>
      <c r="C70" s="18">
        <f t="shared" si="0"/>
        <v>15.336543647404122</v>
      </c>
    </row>
    <row r="71" spans="1:3" ht="15" thickTop="1" x14ac:dyDescent="0.2">
      <c r="A71" s="11"/>
    </row>
    <row r="72" spans="1:3" x14ac:dyDescent="0.2">
      <c r="A72" s="11" t="s">
        <v>65</v>
      </c>
    </row>
    <row r="73" spans="1:3" x14ac:dyDescent="0.2">
      <c r="A73" s="14" t="s">
        <v>56</v>
      </c>
      <c r="B73" s="14"/>
      <c r="C73" s="14"/>
    </row>
    <row r="74" spans="1:3" ht="24" customHeight="1" x14ac:dyDescent="0.2">
      <c r="A74" s="66" t="s">
        <v>270</v>
      </c>
      <c r="B74" s="66"/>
      <c r="C74" s="66"/>
    </row>
    <row r="75" spans="1:3" ht="12.75" customHeight="1" x14ac:dyDescent="0.2">
      <c r="A75" s="14" t="s">
        <v>264</v>
      </c>
      <c r="B75" s="14"/>
      <c r="C75" s="14"/>
    </row>
    <row r="76" spans="1:3" ht="12" customHeight="1" x14ac:dyDescent="0.2">
      <c r="A76" s="14" t="s">
        <v>271</v>
      </c>
      <c r="B76" s="14"/>
      <c r="C76" s="14"/>
    </row>
    <row r="77" spans="1:3" ht="13.5" customHeight="1" x14ac:dyDescent="0.2">
      <c r="A77" s="14" t="s">
        <v>58</v>
      </c>
      <c r="B77" s="14"/>
      <c r="C77" s="14"/>
    </row>
    <row r="81" spans="1:2" x14ac:dyDescent="0.2">
      <c r="A81" s="23"/>
      <c r="B81" s="23"/>
    </row>
    <row r="82" spans="1:2" x14ac:dyDescent="0.2">
      <c r="A82" s="44"/>
    </row>
    <row r="83" spans="1:2" x14ac:dyDescent="0.2">
      <c r="A83" s="7"/>
      <c r="B83" s="7"/>
    </row>
  </sheetData>
  <mergeCells count="4">
    <mergeCell ref="A60:C60"/>
    <mergeCell ref="A57:C57"/>
    <mergeCell ref="A74:C74"/>
    <mergeCell ref="A54:B54"/>
  </mergeCells>
  <pageMargins left="0.7" right="0.7" top="0.75" bottom="0.75" header="0.3" footer="0.3"/>
  <pageSetup paperSize="9" scale="85" orientation="portrait" r:id="rId1"/>
  <headerFooter>
    <oddHeader>&amp;R
&amp;G</oddHead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3"/>
  <dimension ref="A1:H88"/>
  <sheetViews>
    <sheetView showWhiteSpace="0" zoomScaleNormal="100" workbookViewId="0"/>
  </sheetViews>
  <sheetFormatPr defaultRowHeight="14.25" x14ac:dyDescent="0.2"/>
  <cols>
    <col min="1" max="1" width="43.28515625" style="1" customWidth="1"/>
    <col min="2" max="2" width="26.42578125" style="1" customWidth="1"/>
    <col min="3" max="3" width="19.28515625" style="1" customWidth="1"/>
    <col min="4" max="16384" width="9.140625" style="1"/>
  </cols>
  <sheetData>
    <row r="1" spans="1:8" x14ac:dyDescent="0.2">
      <c r="A1" s="1" t="s">
        <v>334</v>
      </c>
    </row>
    <row r="2" spans="1:8" x14ac:dyDescent="0.2">
      <c r="A2" s="62" t="s">
        <v>244</v>
      </c>
      <c r="B2" s="62"/>
      <c r="C2" s="63"/>
    </row>
    <row r="3" spans="1:8" ht="15" customHeight="1" x14ac:dyDescent="0.2">
      <c r="B3" s="36" t="s">
        <v>0</v>
      </c>
      <c r="C3" s="23"/>
    </row>
    <row r="4" spans="1:8" ht="27" customHeight="1" x14ac:dyDescent="0.2">
      <c r="A4" s="11" t="s">
        <v>3</v>
      </c>
      <c r="B4" s="13" t="s">
        <v>2</v>
      </c>
      <c r="C4" s="13" t="s">
        <v>1</v>
      </c>
    </row>
    <row r="5" spans="1:8" x14ac:dyDescent="0.2">
      <c r="A5" s="9" t="s">
        <v>6</v>
      </c>
      <c r="B5" s="37">
        <v>17305.883999999998</v>
      </c>
      <c r="C5" s="26">
        <v>17.242679578590309</v>
      </c>
      <c r="G5" s="47"/>
      <c r="H5" s="28"/>
    </row>
    <row r="6" spans="1:8" x14ac:dyDescent="0.2">
      <c r="A6" s="14" t="s">
        <v>67</v>
      </c>
      <c r="B6" s="38">
        <v>16465.307000000001</v>
      </c>
      <c r="C6" s="26">
        <v>16.405172527685966</v>
      </c>
    </row>
    <row r="7" spans="1:8" x14ac:dyDescent="0.2">
      <c r="A7" s="14" t="s">
        <v>236</v>
      </c>
      <c r="B7" s="38">
        <v>9567.8209999999999</v>
      </c>
      <c r="C7" s="26">
        <v>9.5328774749852432</v>
      </c>
    </row>
    <row r="8" spans="1:8" x14ac:dyDescent="0.2">
      <c r="A8" s="14" t="s">
        <v>8</v>
      </c>
      <c r="B8" s="38">
        <v>9433</v>
      </c>
      <c r="C8" s="26">
        <v>9.3985488672432105</v>
      </c>
    </row>
    <row r="9" spans="1:8" x14ac:dyDescent="0.2">
      <c r="A9" s="14" t="s">
        <v>237</v>
      </c>
      <c r="B9" s="38">
        <v>5997.8459999999995</v>
      </c>
      <c r="C9" s="26">
        <v>5.9759407112476639</v>
      </c>
    </row>
    <row r="10" spans="1:8" x14ac:dyDescent="0.2">
      <c r="A10" s="14" t="s">
        <v>238</v>
      </c>
      <c r="B10" s="38">
        <v>5994.5169999999998</v>
      </c>
      <c r="C10" s="26">
        <v>5.9726238693968163</v>
      </c>
    </row>
    <row r="11" spans="1:8" x14ac:dyDescent="0.2">
      <c r="A11" s="14" t="s">
        <v>10</v>
      </c>
      <c r="B11" s="38">
        <v>5694.9620000000004</v>
      </c>
      <c r="C11" s="26">
        <v>5.6741629019498712</v>
      </c>
    </row>
    <row r="12" spans="1:8" x14ac:dyDescent="0.2">
      <c r="A12" s="14" t="s">
        <v>70</v>
      </c>
      <c r="B12" s="38">
        <v>3605.855</v>
      </c>
      <c r="C12" s="26">
        <v>3.5926857230672389</v>
      </c>
    </row>
    <row r="13" spans="1:8" x14ac:dyDescent="0.2">
      <c r="A13" s="14" t="s">
        <v>239</v>
      </c>
      <c r="B13" s="38">
        <v>3559.0769999999998</v>
      </c>
      <c r="C13" s="26">
        <v>3.546078565332488</v>
      </c>
    </row>
    <row r="14" spans="1:8" x14ac:dyDescent="0.2">
      <c r="A14" s="14" t="s">
        <v>13</v>
      </c>
      <c r="B14" s="38">
        <v>2389.402</v>
      </c>
      <c r="C14" s="26">
        <v>2.3806754437070565</v>
      </c>
    </row>
    <row r="15" spans="1:8" x14ac:dyDescent="0.2">
      <c r="A15" s="14" t="s">
        <v>17</v>
      </c>
      <c r="B15" s="38">
        <v>2108.5500000000002</v>
      </c>
      <c r="C15" s="26">
        <v>2.1008491693019904</v>
      </c>
    </row>
    <row r="16" spans="1:8" x14ac:dyDescent="0.2">
      <c r="A16" s="14" t="s">
        <v>16</v>
      </c>
      <c r="B16" s="38">
        <v>1883.354</v>
      </c>
      <c r="C16" s="26">
        <v>1.8764756284658082</v>
      </c>
    </row>
    <row r="17" spans="1:3" x14ac:dyDescent="0.2">
      <c r="A17" s="14" t="s">
        <v>18</v>
      </c>
      <c r="B17" s="38">
        <v>1838.3969999999999</v>
      </c>
      <c r="C17" s="26">
        <v>1.8316828200883404</v>
      </c>
    </row>
    <row r="18" spans="1:3" x14ac:dyDescent="0.2">
      <c r="A18" s="14" t="s">
        <v>20</v>
      </c>
      <c r="B18" s="38">
        <v>1655.4259999999999</v>
      </c>
      <c r="C18" s="26">
        <v>1.6493800654197983</v>
      </c>
    </row>
    <row r="19" spans="1:3" x14ac:dyDescent="0.2">
      <c r="A19" s="14" t="s">
        <v>240</v>
      </c>
      <c r="B19" s="38">
        <v>1486.249</v>
      </c>
      <c r="C19" s="26">
        <v>1.4808209324065891</v>
      </c>
    </row>
    <row r="20" spans="1:3" x14ac:dyDescent="0.2">
      <c r="A20" s="14" t="s">
        <v>22</v>
      </c>
      <c r="B20" s="38">
        <v>1387.8219999999999</v>
      </c>
      <c r="C20" s="26">
        <v>1.382753406767222</v>
      </c>
    </row>
    <row r="21" spans="1:3" x14ac:dyDescent="0.2">
      <c r="A21" s="14" t="s">
        <v>21</v>
      </c>
      <c r="B21" s="38">
        <v>1342.1030000000001</v>
      </c>
      <c r="C21" s="26">
        <v>1.3372013813605124</v>
      </c>
    </row>
    <row r="22" spans="1:3" x14ac:dyDescent="0.2">
      <c r="A22" s="14" t="s">
        <v>23</v>
      </c>
      <c r="B22" s="38">
        <v>996.17600000000004</v>
      </c>
      <c r="C22" s="26">
        <v>0.99253777338862215</v>
      </c>
    </row>
    <row r="23" spans="1:3" x14ac:dyDescent="0.2">
      <c r="A23" s="14" t="s">
        <v>26</v>
      </c>
      <c r="B23" s="38">
        <v>750.45100000000002</v>
      </c>
      <c r="C23" s="26">
        <v>0.74771020841424096</v>
      </c>
    </row>
    <row r="24" spans="1:3" x14ac:dyDescent="0.2">
      <c r="A24" s="14" t="s">
        <v>24</v>
      </c>
      <c r="B24" s="38">
        <v>712.03099999999995</v>
      </c>
      <c r="C24" s="26">
        <v>0.70943052565377396</v>
      </c>
    </row>
    <row r="25" spans="1:3" x14ac:dyDescent="0.2">
      <c r="A25" s="14" t="s">
        <v>27</v>
      </c>
      <c r="B25" s="38">
        <v>582.13199999999995</v>
      </c>
      <c r="C25" s="26">
        <v>0.58000594181978415</v>
      </c>
    </row>
    <row r="26" spans="1:3" x14ac:dyDescent="0.2">
      <c r="A26" s="14" t="s">
        <v>241</v>
      </c>
      <c r="B26" s="38">
        <v>558.12800000000004</v>
      </c>
      <c r="C26" s="26">
        <v>0.55608960905085536</v>
      </c>
    </row>
    <row r="27" spans="1:3" x14ac:dyDescent="0.2">
      <c r="A27" s="14" t="s">
        <v>29</v>
      </c>
      <c r="B27" s="38">
        <v>539.77099999999996</v>
      </c>
      <c r="C27" s="26">
        <v>0.53779965235033755</v>
      </c>
    </row>
    <row r="28" spans="1:3" x14ac:dyDescent="0.2">
      <c r="A28" s="14" t="s">
        <v>223</v>
      </c>
      <c r="B28" s="38">
        <v>521.41600000000005</v>
      </c>
      <c r="C28" s="26">
        <v>0.51951168834543471</v>
      </c>
    </row>
    <row r="29" spans="1:3" x14ac:dyDescent="0.2">
      <c r="A29" s="14" t="s">
        <v>28</v>
      </c>
      <c r="B29" s="38">
        <v>474.50200000000001</v>
      </c>
      <c r="C29" s="26">
        <v>0.4727690273088771</v>
      </c>
    </row>
    <row r="30" spans="1:3" x14ac:dyDescent="0.2">
      <c r="A30" s="14" t="s">
        <v>31</v>
      </c>
      <c r="B30" s="38">
        <v>463.46499999999997</v>
      </c>
      <c r="C30" s="26">
        <v>0.46177233655855765</v>
      </c>
    </row>
    <row r="31" spans="1:3" x14ac:dyDescent="0.2">
      <c r="A31" s="14" t="s">
        <v>75</v>
      </c>
      <c r="B31" s="38">
        <v>442.11900000000003</v>
      </c>
      <c r="C31" s="26">
        <v>0.44050429626170901</v>
      </c>
    </row>
    <row r="32" spans="1:3" x14ac:dyDescent="0.2">
      <c r="A32" s="14" t="s">
        <v>33</v>
      </c>
      <c r="B32" s="38">
        <v>382.69</v>
      </c>
      <c r="C32" s="26">
        <v>0.38129234241548865</v>
      </c>
    </row>
    <row r="33" spans="1:3" x14ac:dyDescent="0.2">
      <c r="A33" s="14" t="s">
        <v>32</v>
      </c>
      <c r="B33" s="38">
        <v>349.14699999999999</v>
      </c>
      <c r="C33" s="26">
        <v>0.3478718479117317</v>
      </c>
    </row>
    <row r="34" spans="1:3" x14ac:dyDescent="0.2">
      <c r="A34" s="14" t="s">
        <v>36</v>
      </c>
      <c r="B34" s="38">
        <v>291.69299999999998</v>
      </c>
      <c r="C34" s="26">
        <v>0.29062768098513447</v>
      </c>
    </row>
    <row r="35" spans="1:3" x14ac:dyDescent="0.2">
      <c r="A35" s="14" t="s">
        <v>34</v>
      </c>
      <c r="B35" s="38">
        <v>280.97300000000001</v>
      </c>
      <c r="C35" s="26">
        <v>0.27994683248976215</v>
      </c>
    </row>
    <row r="36" spans="1:3" x14ac:dyDescent="0.2">
      <c r="A36" s="14" t="s">
        <v>37</v>
      </c>
      <c r="B36" s="38">
        <v>244.23699999999999</v>
      </c>
      <c r="C36" s="26">
        <v>0.24334499943696386</v>
      </c>
    </row>
    <row r="37" spans="1:3" x14ac:dyDescent="0.2">
      <c r="A37" s="14" t="s">
        <v>35</v>
      </c>
      <c r="B37" s="38">
        <v>230.684</v>
      </c>
      <c r="C37" s="26">
        <v>0.22984149760321559</v>
      </c>
    </row>
    <row r="38" spans="1:3" x14ac:dyDescent="0.2">
      <c r="A38" s="14" t="s">
        <v>38</v>
      </c>
      <c r="B38" s="38">
        <v>229.43299999999999</v>
      </c>
      <c r="C38" s="26">
        <v>0.22859506649615299</v>
      </c>
    </row>
    <row r="39" spans="1:3" x14ac:dyDescent="0.2">
      <c r="A39" s="14" t="s">
        <v>39</v>
      </c>
      <c r="B39" s="38">
        <v>201.49</v>
      </c>
      <c r="C39" s="26">
        <v>0.20075411971385926</v>
      </c>
    </row>
    <row r="40" spans="1:3" x14ac:dyDescent="0.2">
      <c r="A40" s="14" t="s">
        <v>40</v>
      </c>
      <c r="B40" s="38">
        <v>164.29599999999999</v>
      </c>
      <c r="C40" s="26">
        <v>0.16369595936526982</v>
      </c>
    </row>
    <row r="41" spans="1:3" x14ac:dyDescent="0.2">
      <c r="A41" s="14" t="s">
        <v>77</v>
      </c>
      <c r="B41" s="38">
        <v>107.251</v>
      </c>
      <c r="C41" s="26">
        <v>0.10685929869190093</v>
      </c>
    </row>
    <row r="42" spans="1:3" x14ac:dyDescent="0.2">
      <c r="A42" s="14" t="s">
        <v>42</v>
      </c>
      <c r="B42" s="38">
        <v>51.817999999999998</v>
      </c>
      <c r="C42" s="26">
        <v>5.1628750684067491E-2</v>
      </c>
    </row>
    <row r="43" spans="1:3" x14ac:dyDescent="0.2">
      <c r="A43" s="14" t="s">
        <v>43</v>
      </c>
      <c r="B43" s="38">
        <v>49.924999999999997</v>
      </c>
      <c r="C43" s="26">
        <v>4.9742664284651468E-2</v>
      </c>
    </row>
    <row r="44" spans="1:3" x14ac:dyDescent="0.2">
      <c r="A44" s="14" t="s">
        <v>44</v>
      </c>
      <c r="B44" s="38">
        <v>26.497</v>
      </c>
      <c r="C44" s="26">
        <v>2.6400227852787377E-2</v>
      </c>
    </row>
    <row r="45" spans="1:3" x14ac:dyDescent="0.2">
      <c r="A45" s="14" t="s">
        <v>45</v>
      </c>
      <c r="B45" s="38">
        <v>0.66500000000000004</v>
      </c>
      <c r="C45" s="26">
        <v>6.6257129192375008E-4</v>
      </c>
    </row>
    <row r="46" spans="1:3" x14ac:dyDescent="0.2">
      <c r="A46" s="39" t="s">
        <v>78</v>
      </c>
      <c r="B46" s="48">
        <v>0</v>
      </c>
      <c r="C46" s="26">
        <v>0</v>
      </c>
    </row>
    <row r="47" spans="1:3" x14ac:dyDescent="0.2">
      <c r="A47" s="39" t="s">
        <v>46</v>
      </c>
      <c r="B47" s="48">
        <v>0</v>
      </c>
      <c r="C47" s="26">
        <v>0</v>
      </c>
    </row>
    <row r="48" spans="1:3" x14ac:dyDescent="0.2">
      <c r="A48" s="39" t="s">
        <v>79</v>
      </c>
      <c r="B48" s="48">
        <v>0</v>
      </c>
      <c r="C48" s="26">
        <v>0</v>
      </c>
    </row>
    <row r="49" spans="1:3" x14ac:dyDescent="0.2">
      <c r="A49" s="39" t="s">
        <v>80</v>
      </c>
      <c r="B49" s="48">
        <v>0</v>
      </c>
      <c r="C49" s="26">
        <v>0</v>
      </c>
    </row>
    <row r="50" spans="1:3" x14ac:dyDescent="0.2">
      <c r="A50" s="39" t="s">
        <v>81</v>
      </c>
      <c r="B50" s="48">
        <v>-4.0000000000000001E-3</v>
      </c>
      <c r="C50" s="26">
        <v>-3.985391229616542E-6</v>
      </c>
    </row>
    <row r="51" spans="1:3" ht="15" thickBot="1" x14ac:dyDescent="0.25">
      <c r="A51" s="16" t="s">
        <v>47</v>
      </c>
      <c r="B51" s="41">
        <f>SUM(B5:B50)</f>
        <v>100366.558</v>
      </c>
      <c r="C51" s="42">
        <v>100</v>
      </c>
    </row>
    <row r="52" spans="1:3" ht="11.25" customHeight="1" thickTop="1" x14ac:dyDescent="0.2"/>
    <row r="53" spans="1:3" x14ac:dyDescent="0.2">
      <c r="A53" s="31" t="s">
        <v>48</v>
      </c>
    </row>
    <row r="57" spans="1:3" x14ac:dyDescent="0.2">
      <c r="A57" s="11" t="s">
        <v>66</v>
      </c>
    </row>
    <row r="58" spans="1:3" ht="13.5" customHeight="1" x14ac:dyDescent="0.2">
      <c r="A58" s="9" t="s">
        <v>82</v>
      </c>
      <c r="B58" s="14"/>
      <c r="C58" s="14"/>
    </row>
    <row r="59" spans="1:3" ht="13.5" customHeight="1" x14ac:dyDescent="0.2">
      <c r="A59" s="9" t="s">
        <v>49</v>
      </c>
      <c r="B59" s="10"/>
      <c r="C59" s="10"/>
    </row>
    <row r="60" spans="1:3" ht="13.5" customHeight="1" x14ac:dyDescent="0.2">
      <c r="A60" s="10" t="s">
        <v>83</v>
      </c>
      <c r="B60" s="10"/>
      <c r="C60" s="10"/>
    </row>
    <row r="61" spans="1:3" ht="13.5" customHeight="1" x14ac:dyDescent="0.2">
      <c r="A61" s="9" t="s">
        <v>205</v>
      </c>
      <c r="B61" s="14"/>
      <c r="C61" s="14"/>
    </row>
    <row r="62" spans="1:3" ht="13.5" customHeight="1" x14ac:dyDescent="0.2">
      <c r="A62" s="9" t="s">
        <v>50</v>
      </c>
      <c r="B62" s="14"/>
      <c r="C62" s="14"/>
    </row>
    <row r="63" spans="1:3" ht="13.5" customHeight="1" x14ac:dyDescent="0.2">
      <c r="A63" s="66" t="s">
        <v>84</v>
      </c>
      <c r="B63" s="66"/>
      <c r="C63" s="10"/>
    </row>
    <row r="64" spans="1:3" ht="25.5" customHeight="1" x14ac:dyDescent="0.2">
      <c r="A64" s="66" t="s">
        <v>85</v>
      </c>
      <c r="B64" s="66"/>
      <c r="C64" s="66"/>
    </row>
    <row r="67" spans="1:3" x14ac:dyDescent="0.2">
      <c r="B67" s="36" t="s">
        <v>0</v>
      </c>
    </row>
    <row r="68" spans="1:3" ht="27.75" customHeight="1" x14ac:dyDescent="0.2">
      <c r="A68" s="11" t="s">
        <v>55</v>
      </c>
      <c r="B68" s="13" t="s">
        <v>2</v>
      </c>
      <c r="C68" s="13" t="s">
        <v>1</v>
      </c>
    </row>
    <row r="69" spans="1:3" x14ac:dyDescent="0.2">
      <c r="A69" s="9" t="s">
        <v>63</v>
      </c>
      <c r="B69" s="37">
        <v>5994.5169999999998</v>
      </c>
      <c r="C69" s="43">
        <f>B69/$B$51*100</f>
        <v>5.9726238693968163</v>
      </c>
    </row>
    <row r="70" spans="1:3" x14ac:dyDescent="0.2">
      <c r="A70" s="14" t="s">
        <v>62</v>
      </c>
      <c r="B70" s="38">
        <v>5479.951</v>
      </c>
      <c r="C70" s="15">
        <f t="shared" ref="C70:C75" si="0">B70/$B$51*100</f>
        <v>5.4599371635320999</v>
      </c>
    </row>
    <row r="71" spans="1:3" x14ac:dyDescent="0.2">
      <c r="A71" s="14" t="s">
        <v>11</v>
      </c>
      <c r="B71" s="38">
        <v>4047.9700000000003</v>
      </c>
      <c r="C71" s="15">
        <f t="shared" si="0"/>
        <v>4.0331860339377181</v>
      </c>
    </row>
    <row r="72" spans="1:3" x14ac:dyDescent="0.2">
      <c r="A72" s="14" t="s">
        <v>60</v>
      </c>
      <c r="B72" s="38">
        <v>692.89799999999991</v>
      </c>
      <c r="C72" s="15">
        <f t="shared" si="0"/>
        <v>0.69036740305471056</v>
      </c>
    </row>
    <row r="73" spans="1:3" x14ac:dyDescent="0.2">
      <c r="A73" s="14" t="s">
        <v>86</v>
      </c>
      <c r="B73" s="38">
        <v>2591.0129999999999</v>
      </c>
      <c r="C73" s="15">
        <f t="shared" si="0"/>
        <v>2.5815501215056114</v>
      </c>
    </row>
    <row r="74" spans="1:3" x14ac:dyDescent="0.2">
      <c r="A74" s="39" t="s">
        <v>87</v>
      </c>
      <c r="B74" s="40">
        <v>214.88599999999997</v>
      </c>
      <c r="C74" s="15">
        <f t="shared" si="0"/>
        <v>0.21410119494184504</v>
      </c>
    </row>
    <row r="75" spans="1:3" ht="15" thickBot="1" x14ac:dyDescent="0.25">
      <c r="A75" s="16" t="s">
        <v>47</v>
      </c>
      <c r="B75" s="17">
        <v>19021.235000000001</v>
      </c>
      <c r="C75" s="17">
        <f t="shared" si="0"/>
        <v>18.951765786368803</v>
      </c>
    </row>
    <row r="76" spans="1:3" ht="15" thickTop="1" x14ac:dyDescent="0.2">
      <c r="A76" s="11"/>
    </row>
    <row r="77" spans="1:3" x14ac:dyDescent="0.2">
      <c r="A77" s="11" t="s">
        <v>65</v>
      </c>
    </row>
    <row r="78" spans="1:3" x14ac:dyDescent="0.2">
      <c r="A78" s="9" t="s">
        <v>88</v>
      </c>
      <c r="B78" s="9"/>
      <c r="C78" s="9"/>
    </row>
    <row r="79" spans="1:3" ht="27" customHeight="1" x14ac:dyDescent="0.2">
      <c r="A79" s="66" t="s">
        <v>272</v>
      </c>
      <c r="B79" s="66"/>
      <c r="C79" s="66"/>
    </row>
    <row r="80" spans="1:3" ht="24" customHeight="1" x14ac:dyDescent="0.2">
      <c r="A80" s="66" t="s">
        <v>89</v>
      </c>
      <c r="B80" s="66"/>
      <c r="C80" s="66"/>
    </row>
    <row r="81" spans="1:3" ht="12" customHeight="1" x14ac:dyDescent="0.2">
      <c r="A81" s="9" t="s">
        <v>273</v>
      </c>
      <c r="B81" s="9"/>
      <c r="C81" s="9"/>
    </row>
    <row r="82" spans="1:3" ht="24.75" customHeight="1" x14ac:dyDescent="0.2">
      <c r="A82" s="66" t="s">
        <v>274</v>
      </c>
      <c r="B82" s="66"/>
      <c r="C82" s="66"/>
    </row>
    <row r="83" spans="1:3" x14ac:dyDescent="0.2">
      <c r="A83" s="9" t="s">
        <v>90</v>
      </c>
      <c r="B83" s="9"/>
      <c r="C83" s="9"/>
    </row>
    <row r="86" spans="1:3" x14ac:dyDescent="0.2">
      <c r="A86" s="23"/>
      <c r="B86" s="23"/>
    </row>
    <row r="87" spans="1:3" x14ac:dyDescent="0.2">
      <c r="A87" s="44"/>
    </row>
    <row r="88" spans="1:3" x14ac:dyDescent="0.2">
      <c r="A88" s="7"/>
      <c r="B88" s="7"/>
    </row>
  </sheetData>
  <mergeCells count="5">
    <mergeCell ref="A79:C79"/>
    <mergeCell ref="A80:C80"/>
    <mergeCell ref="A82:C82"/>
    <mergeCell ref="A64:C64"/>
    <mergeCell ref="A63:B63"/>
  </mergeCells>
  <pageMargins left="0.7" right="0.7" top="0.75" bottom="0.75" header="0.3" footer="0.3"/>
  <pageSetup paperSize="9" scale="85" orientation="portrait" r:id="rId1"/>
  <headerFooter>
    <oddHeader>&amp;R
&amp;G</oddHead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4"/>
  <dimension ref="A1:L83"/>
  <sheetViews>
    <sheetView showWhiteSpace="0" zoomScaleNormal="100" workbookViewId="0"/>
  </sheetViews>
  <sheetFormatPr defaultRowHeight="14.25" x14ac:dyDescent="0.2"/>
  <cols>
    <col min="1" max="1" width="43.28515625" style="1" customWidth="1"/>
    <col min="2" max="2" width="26.42578125" style="1" customWidth="1"/>
    <col min="3" max="3" width="19.28515625" style="1" customWidth="1"/>
    <col min="4" max="11" width="9.140625" style="1"/>
    <col min="12" max="12" width="10.140625" style="1" bestFit="1" customWidth="1"/>
    <col min="13" max="16384" width="9.140625" style="1"/>
  </cols>
  <sheetData>
    <row r="1" spans="1:3" x14ac:dyDescent="0.2">
      <c r="A1" s="1" t="s">
        <v>334</v>
      </c>
    </row>
    <row r="2" spans="1:3" x14ac:dyDescent="0.2">
      <c r="A2" s="62" t="s">
        <v>245</v>
      </c>
      <c r="B2" s="62"/>
      <c r="C2" s="63"/>
    </row>
    <row r="3" spans="1:3" ht="15" customHeight="1" x14ac:dyDescent="0.2">
      <c r="B3" s="36" t="s">
        <v>0</v>
      </c>
      <c r="C3" s="23"/>
    </row>
    <row r="4" spans="1:3" ht="27" customHeight="1" x14ac:dyDescent="0.2">
      <c r="A4" s="11" t="s">
        <v>3</v>
      </c>
      <c r="B4" s="13" t="s">
        <v>2</v>
      </c>
      <c r="C4" s="13" t="s">
        <v>1</v>
      </c>
    </row>
    <row r="5" spans="1:3" x14ac:dyDescent="0.2">
      <c r="A5" s="9" t="s">
        <v>92</v>
      </c>
      <c r="B5" s="37">
        <v>15911.476000000001</v>
      </c>
      <c r="C5" s="26">
        <v>17.628300407476207</v>
      </c>
    </row>
    <row r="6" spans="1:3" x14ac:dyDescent="0.2">
      <c r="A6" s="14" t="s">
        <v>93</v>
      </c>
      <c r="B6" s="38">
        <v>15796</v>
      </c>
      <c r="C6" s="26">
        <v>17.500364720186496</v>
      </c>
    </row>
    <row r="7" spans="1:3" x14ac:dyDescent="0.2">
      <c r="A7" s="14" t="s">
        <v>68</v>
      </c>
      <c r="B7" s="38">
        <v>8364</v>
      </c>
      <c r="C7" s="26">
        <v>9.2664630615117662</v>
      </c>
    </row>
    <row r="8" spans="1:3" x14ac:dyDescent="0.2">
      <c r="A8" s="14" t="s">
        <v>94</v>
      </c>
      <c r="B8" s="38">
        <v>7930</v>
      </c>
      <c r="C8" s="26">
        <v>8.7856351121219873</v>
      </c>
    </row>
    <row r="9" spans="1:3" x14ac:dyDescent="0.2">
      <c r="A9" s="14" t="s">
        <v>95</v>
      </c>
      <c r="B9" s="38">
        <v>5729</v>
      </c>
      <c r="C9" s="26">
        <v>6.3471505116452542</v>
      </c>
    </row>
    <row r="10" spans="1:3" x14ac:dyDescent="0.2">
      <c r="A10" s="14" t="s">
        <v>69</v>
      </c>
      <c r="B10" s="38">
        <v>5393.6210000000001</v>
      </c>
      <c r="C10" s="26">
        <v>5.9755846203125484</v>
      </c>
    </row>
    <row r="11" spans="1:3" x14ac:dyDescent="0.2">
      <c r="A11" s="14" t="s">
        <v>96</v>
      </c>
      <c r="B11" s="38">
        <v>5186</v>
      </c>
      <c r="C11" s="26">
        <v>5.7455616256575821</v>
      </c>
    </row>
    <row r="12" spans="1:3" x14ac:dyDescent="0.2">
      <c r="A12" s="14" t="s">
        <v>11</v>
      </c>
      <c r="B12" s="38">
        <v>3769</v>
      </c>
      <c r="C12" s="26">
        <v>4.1756694498849649</v>
      </c>
    </row>
    <row r="13" spans="1:3" x14ac:dyDescent="0.2">
      <c r="A13" s="14" t="s">
        <v>15</v>
      </c>
      <c r="B13" s="38">
        <v>3155</v>
      </c>
      <c r="C13" s="26">
        <v>3.4954197703335272</v>
      </c>
    </row>
    <row r="14" spans="1:3" x14ac:dyDescent="0.2">
      <c r="A14" s="14" t="s">
        <v>19</v>
      </c>
      <c r="B14" s="38">
        <v>1980.5919999999999</v>
      </c>
      <c r="C14" s="26">
        <v>2.1942949076907832</v>
      </c>
    </row>
    <row r="15" spans="1:3" x14ac:dyDescent="0.2">
      <c r="A15" s="14" t="s">
        <v>97</v>
      </c>
      <c r="B15" s="38">
        <v>1965</v>
      </c>
      <c r="C15" s="26">
        <v>2.17702055426478</v>
      </c>
    </row>
    <row r="16" spans="1:3" x14ac:dyDescent="0.2">
      <c r="A16" s="14" t="s">
        <v>98</v>
      </c>
      <c r="B16" s="38">
        <v>1789</v>
      </c>
      <c r="C16" s="26">
        <v>1.9820304181067134</v>
      </c>
    </row>
    <row r="17" spans="1:9" x14ac:dyDescent="0.2">
      <c r="A17" s="14" t="s">
        <v>99</v>
      </c>
      <c r="B17" s="38">
        <v>1747</v>
      </c>
      <c r="C17" s="26">
        <v>1.9354986810689927</v>
      </c>
    </row>
    <row r="18" spans="1:9" x14ac:dyDescent="0.2">
      <c r="A18" s="14" t="s">
        <v>100</v>
      </c>
      <c r="B18" s="38">
        <v>1673</v>
      </c>
      <c r="C18" s="26">
        <v>1.8535141920025329</v>
      </c>
    </row>
    <row r="19" spans="1:9" x14ac:dyDescent="0.2">
      <c r="A19" s="14" t="s">
        <v>101</v>
      </c>
      <c r="B19" s="38">
        <v>1475</v>
      </c>
      <c r="C19" s="26">
        <v>1.6341502888247077</v>
      </c>
    </row>
    <row r="20" spans="1:9" x14ac:dyDescent="0.2">
      <c r="A20" s="14" t="s">
        <v>72</v>
      </c>
      <c r="B20" s="38">
        <v>1305</v>
      </c>
      <c r="C20" s="26">
        <v>1.4458075436720295</v>
      </c>
    </row>
    <row r="21" spans="1:9" x14ac:dyDescent="0.2">
      <c r="A21" s="14" t="s">
        <v>102</v>
      </c>
      <c r="B21" s="38">
        <v>1260</v>
      </c>
      <c r="C21" s="26">
        <v>1.3959521111316147</v>
      </c>
    </row>
    <row r="22" spans="1:9" x14ac:dyDescent="0.2">
      <c r="A22" s="14" t="s">
        <v>103</v>
      </c>
      <c r="B22" s="38">
        <v>971</v>
      </c>
      <c r="C22" s="26">
        <v>1.0757694443720618</v>
      </c>
    </row>
    <row r="23" spans="1:9" x14ac:dyDescent="0.2">
      <c r="A23" s="14" t="s">
        <v>104</v>
      </c>
      <c r="B23" s="38">
        <v>910</v>
      </c>
      <c r="C23" s="26">
        <v>1.0081876358172772</v>
      </c>
    </row>
    <row r="24" spans="1:9" x14ac:dyDescent="0.2">
      <c r="A24" s="14" t="s">
        <v>105</v>
      </c>
      <c r="B24" s="38">
        <v>736</v>
      </c>
      <c r="C24" s="26">
        <v>0.81541329666100659</v>
      </c>
    </row>
    <row r="25" spans="1:9" x14ac:dyDescent="0.2">
      <c r="A25" s="14" t="s">
        <v>106</v>
      </c>
      <c r="B25" s="38">
        <v>703</v>
      </c>
      <c r="C25" s="26">
        <v>0.77885264613136918</v>
      </c>
    </row>
    <row r="26" spans="1:9" x14ac:dyDescent="0.2">
      <c r="A26" s="14" t="s">
        <v>107</v>
      </c>
      <c r="B26" s="38">
        <v>625</v>
      </c>
      <c r="C26" s="26">
        <v>0.69243656306131685</v>
      </c>
    </row>
    <row r="27" spans="1:9" x14ac:dyDescent="0.2">
      <c r="A27" s="14" t="s">
        <v>73</v>
      </c>
      <c r="B27" s="38">
        <v>618</v>
      </c>
      <c r="C27" s="26">
        <v>0.68468127355503006</v>
      </c>
    </row>
    <row r="28" spans="1:9" x14ac:dyDescent="0.2">
      <c r="A28" s="14" t="s">
        <v>108</v>
      </c>
      <c r="B28" s="38">
        <v>512</v>
      </c>
      <c r="C28" s="26">
        <v>0.56724403245983068</v>
      </c>
    </row>
    <row r="29" spans="1:9" x14ac:dyDescent="0.2">
      <c r="A29" s="14" t="s">
        <v>109</v>
      </c>
      <c r="B29" s="38">
        <v>453</v>
      </c>
      <c r="C29" s="26">
        <v>0.50187802090684241</v>
      </c>
    </row>
    <row r="30" spans="1:9" x14ac:dyDescent="0.2">
      <c r="A30" s="14" t="s">
        <v>110</v>
      </c>
      <c r="B30" s="38">
        <v>433</v>
      </c>
      <c r="C30" s="26">
        <v>0.47972005088888031</v>
      </c>
    </row>
    <row r="31" spans="1:9" x14ac:dyDescent="0.2">
      <c r="A31" s="14" t="s">
        <v>111</v>
      </c>
      <c r="B31" s="38">
        <v>375</v>
      </c>
      <c r="C31" s="26">
        <v>0.41546193783679014</v>
      </c>
    </row>
    <row r="32" spans="1:9" x14ac:dyDescent="0.2">
      <c r="A32" s="14" t="s">
        <v>112</v>
      </c>
      <c r="B32" s="38">
        <v>312</v>
      </c>
      <c r="C32" s="26">
        <v>0.34566433228020932</v>
      </c>
      <c r="H32" s="46"/>
      <c r="I32" s="46"/>
    </row>
    <row r="33" spans="1:12" x14ac:dyDescent="0.2">
      <c r="A33" s="14" t="s">
        <v>113</v>
      </c>
      <c r="B33" s="38">
        <v>290</v>
      </c>
      <c r="C33" s="26">
        <v>0.32129056526045102</v>
      </c>
    </row>
    <row r="34" spans="1:12" x14ac:dyDescent="0.2">
      <c r="A34" s="14" t="s">
        <v>114</v>
      </c>
      <c r="B34" s="38">
        <v>256</v>
      </c>
      <c r="C34" s="26">
        <v>0.28362201622991534</v>
      </c>
    </row>
    <row r="35" spans="1:12" x14ac:dyDescent="0.2">
      <c r="A35" s="14" t="s">
        <v>115</v>
      </c>
      <c r="B35" s="38">
        <v>240</v>
      </c>
      <c r="C35" s="26">
        <v>0.26589564021554568</v>
      </c>
      <c r="H35" s="46"/>
      <c r="I35" s="46"/>
      <c r="K35" s="46"/>
      <c r="L35" s="6"/>
    </row>
    <row r="36" spans="1:12" x14ac:dyDescent="0.2">
      <c r="A36" s="14" t="s">
        <v>116</v>
      </c>
      <c r="B36" s="38">
        <v>231</v>
      </c>
      <c r="C36" s="26">
        <v>0.2559245537074627</v>
      </c>
    </row>
    <row r="37" spans="1:12" x14ac:dyDescent="0.2">
      <c r="A37" s="14" t="s">
        <v>117</v>
      </c>
      <c r="B37" s="38">
        <v>217</v>
      </c>
      <c r="C37" s="26">
        <v>0.2404139746948892</v>
      </c>
    </row>
    <row r="38" spans="1:12" x14ac:dyDescent="0.2">
      <c r="A38" s="14" t="s">
        <v>118</v>
      </c>
      <c r="B38" s="38">
        <v>171</v>
      </c>
      <c r="C38" s="26">
        <v>0.18945064365357628</v>
      </c>
    </row>
    <row r="39" spans="1:12" x14ac:dyDescent="0.2">
      <c r="A39" s="14" t="s">
        <v>40</v>
      </c>
      <c r="B39" s="38">
        <v>158</v>
      </c>
      <c r="C39" s="26">
        <v>0.17504796314190091</v>
      </c>
    </row>
    <row r="40" spans="1:12" x14ac:dyDescent="0.2">
      <c r="A40" s="14" t="s">
        <v>119</v>
      </c>
      <c r="B40" s="38">
        <v>96</v>
      </c>
      <c r="C40" s="26">
        <v>0.10635825608621827</v>
      </c>
    </row>
    <row r="41" spans="1:12" x14ac:dyDescent="0.2">
      <c r="A41" s="14" t="s">
        <v>120</v>
      </c>
      <c r="B41" s="38">
        <v>48</v>
      </c>
      <c r="C41" s="26">
        <v>5.3179128043109133E-2</v>
      </c>
    </row>
    <row r="42" spans="1:12" x14ac:dyDescent="0.2">
      <c r="A42" s="14" t="s">
        <v>121</v>
      </c>
      <c r="B42" s="38">
        <v>48</v>
      </c>
      <c r="C42" s="26">
        <v>5.3179128043109133E-2</v>
      </c>
    </row>
    <row r="43" spans="1:12" x14ac:dyDescent="0.2">
      <c r="A43" s="14" t="s">
        <v>122</v>
      </c>
      <c r="B43" s="38">
        <v>26</v>
      </c>
      <c r="C43" s="26">
        <v>2.8805361023350781E-2</v>
      </c>
    </row>
    <row r="44" spans="1:12" x14ac:dyDescent="0.2">
      <c r="A44" s="14" t="s">
        <v>123</v>
      </c>
      <c r="B44" s="38">
        <v>1</v>
      </c>
      <c r="C44" s="26">
        <v>1.1078985008981068E-3</v>
      </c>
    </row>
    <row r="45" spans="1:12" x14ac:dyDescent="0.2">
      <c r="A45" s="14" t="s">
        <v>46</v>
      </c>
      <c r="B45" s="38">
        <v>0</v>
      </c>
      <c r="C45" s="26">
        <v>0</v>
      </c>
    </row>
    <row r="46" spans="1:12" ht="15" thickBot="1" x14ac:dyDescent="0.25">
      <c r="A46" s="16" t="s">
        <v>47</v>
      </c>
      <c r="B46" s="41">
        <v>90260.975999999995</v>
      </c>
      <c r="C46" s="42">
        <v>100</v>
      </c>
    </row>
    <row r="47" spans="1:12" ht="11.25" customHeight="1" thickTop="1" x14ac:dyDescent="0.2"/>
    <row r="48" spans="1:12" x14ac:dyDescent="0.2">
      <c r="A48" s="31" t="s">
        <v>48</v>
      </c>
    </row>
    <row r="52" spans="1:3" x14ac:dyDescent="0.2">
      <c r="A52" s="11" t="s">
        <v>91</v>
      </c>
    </row>
    <row r="53" spans="1:3" x14ac:dyDescent="0.2">
      <c r="A53" s="14" t="s">
        <v>82</v>
      </c>
      <c r="B53" s="14"/>
      <c r="C53" s="14"/>
    </row>
    <row r="54" spans="1:3" x14ac:dyDescent="0.2">
      <c r="A54" s="9" t="s">
        <v>49</v>
      </c>
      <c r="B54" s="14"/>
      <c r="C54" s="14"/>
    </row>
    <row r="55" spans="1:3" x14ac:dyDescent="0.2">
      <c r="A55" s="9" t="s">
        <v>83</v>
      </c>
      <c r="B55" s="14"/>
      <c r="C55" s="14"/>
    </row>
    <row r="56" spans="1:3" ht="24.75" customHeight="1" x14ac:dyDescent="0.2">
      <c r="A56" s="66" t="s">
        <v>89</v>
      </c>
      <c r="B56" s="66"/>
      <c r="C56" s="10"/>
    </row>
    <row r="57" spans="1:3" x14ac:dyDescent="0.2">
      <c r="A57" s="9" t="s">
        <v>124</v>
      </c>
      <c r="B57" s="14"/>
      <c r="C57" s="14"/>
    </row>
    <row r="58" spans="1:3" x14ac:dyDescent="0.2">
      <c r="A58" s="9" t="s">
        <v>50</v>
      </c>
      <c r="B58" s="14"/>
      <c r="C58" s="14"/>
    </row>
    <row r="59" spans="1:3" x14ac:dyDescent="0.2">
      <c r="A59" s="14" t="s">
        <v>84</v>
      </c>
      <c r="B59" s="14"/>
      <c r="C59" s="14"/>
    </row>
    <row r="60" spans="1:3" ht="24.75" customHeight="1" x14ac:dyDescent="0.2">
      <c r="A60" s="67" t="s">
        <v>85</v>
      </c>
      <c r="B60" s="67"/>
      <c r="C60" s="67"/>
    </row>
    <row r="63" spans="1:3" x14ac:dyDescent="0.2">
      <c r="B63" s="36" t="s">
        <v>0</v>
      </c>
    </row>
    <row r="64" spans="1:3" ht="24.75" customHeight="1" x14ac:dyDescent="0.2">
      <c r="A64" s="11" t="s">
        <v>55</v>
      </c>
      <c r="B64" s="13" t="s">
        <v>2</v>
      </c>
      <c r="C64" s="13" t="s">
        <v>1</v>
      </c>
    </row>
    <row r="65" spans="1:3" x14ac:dyDescent="0.2">
      <c r="A65" s="9" t="s">
        <v>125</v>
      </c>
      <c r="B65" s="37">
        <v>5994.5169999999998</v>
      </c>
      <c r="C65" s="43">
        <f t="shared" ref="C65:C70" si="0">B65/$B$46*100</f>
        <v>6.6413163979082173</v>
      </c>
    </row>
    <row r="66" spans="1:3" x14ac:dyDescent="0.2">
      <c r="A66" s="14" t="s">
        <v>62</v>
      </c>
      <c r="B66" s="38">
        <v>5479.951</v>
      </c>
      <c r="C66" s="15">
        <f t="shared" si="0"/>
        <v>6.0712294978950814</v>
      </c>
    </row>
    <row r="67" spans="1:3" x14ac:dyDescent="0.2">
      <c r="A67" s="14" t="s">
        <v>60</v>
      </c>
      <c r="B67" s="38">
        <v>4047.9700000000003</v>
      </c>
      <c r="C67" s="15">
        <f t="shared" si="0"/>
        <v>4.4847398946805104</v>
      </c>
    </row>
    <row r="68" spans="1:3" x14ac:dyDescent="0.2">
      <c r="A68" s="14" t="s">
        <v>126</v>
      </c>
      <c r="B68" s="38">
        <v>692.89799999999991</v>
      </c>
      <c r="C68" s="15">
        <f t="shared" si="0"/>
        <v>0.76766065547529638</v>
      </c>
    </row>
    <row r="69" spans="1:3" x14ac:dyDescent="0.2">
      <c r="A69" s="39" t="s">
        <v>59</v>
      </c>
      <c r="B69" s="40">
        <v>2591.0129999999999</v>
      </c>
      <c r="C69" s="15">
        <f t="shared" si="0"/>
        <v>2.8705794185075066</v>
      </c>
    </row>
    <row r="70" spans="1:3" ht="15" thickBot="1" x14ac:dyDescent="0.25">
      <c r="A70" s="16" t="s">
        <v>47</v>
      </c>
      <c r="B70" s="17">
        <f>SUM(B65:B69)</f>
        <v>18806.349000000002</v>
      </c>
      <c r="C70" s="18">
        <f t="shared" si="0"/>
        <v>20.835525864466614</v>
      </c>
    </row>
    <row r="71" spans="1:3" ht="15" thickTop="1" x14ac:dyDescent="0.2">
      <c r="A71" s="11"/>
    </row>
    <row r="72" spans="1:3" x14ac:dyDescent="0.2">
      <c r="A72" s="11" t="s">
        <v>65</v>
      </c>
    </row>
    <row r="73" spans="1:3" x14ac:dyDescent="0.2">
      <c r="A73" s="14" t="s">
        <v>88</v>
      </c>
      <c r="B73" s="14"/>
      <c r="C73" s="14"/>
    </row>
    <row r="74" spans="1:3" ht="24.75" customHeight="1" x14ac:dyDescent="0.2">
      <c r="A74" s="66" t="s">
        <v>272</v>
      </c>
      <c r="B74" s="66"/>
      <c r="C74" s="66"/>
    </row>
    <row r="75" spans="1:3" ht="12.75" customHeight="1" x14ac:dyDescent="0.2">
      <c r="A75" s="14" t="s">
        <v>273</v>
      </c>
      <c r="B75" s="14"/>
      <c r="C75" s="14"/>
    </row>
    <row r="76" spans="1:3" ht="12" customHeight="1" x14ac:dyDescent="0.2">
      <c r="A76" s="14" t="s">
        <v>275</v>
      </c>
      <c r="B76" s="14"/>
      <c r="C76" s="14"/>
    </row>
    <row r="77" spans="1:3" ht="13.5" customHeight="1" x14ac:dyDescent="0.2">
      <c r="A77" s="14" t="s">
        <v>90</v>
      </c>
      <c r="B77" s="14"/>
      <c r="C77" s="14"/>
    </row>
    <row r="81" spans="1:2" x14ac:dyDescent="0.2">
      <c r="A81" s="23"/>
      <c r="B81" s="23"/>
    </row>
    <row r="82" spans="1:2" x14ac:dyDescent="0.2">
      <c r="A82" s="44"/>
    </row>
    <row r="83" spans="1:2" x14ac:dyDescent="0.2">
      <c r="A83" s="7"/>
      <c r="B83" s="7"/>
    </row>
  </sheetData>
  <mergeCells count="3">
    <mergeCell ref="A74:C74"/>
    <mergeCell ref="A60:C60"/>
    <mergeCell ref="A56:B56"/>
  </mergeCells>
  <pageMargins left="0.7" right="0.7" top="0.75" bottom="0.75" header="0.3" footer="0.3"/>
  <pageSetup paperSize="9" scale="85" orientation="portrait" r:id="rId1"/>
  <headerFooter>
    <oddHeader>&amp;R
&amp;G</oddHead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Ark5"/>
  <dimension ref="A1:G89"/>
  <sheetViews>
    <sheetView showWhiteSpace="0" zoomScaleNormal="100" workbookViewId="0"/>
  </sheetViews>
  <sheetFormatPr defaultRowHeight="14.25" x14ac:dyDescent="0.2"/>
  <cols>
    <col min="1" max="1" width="43.28515625" style="1" customWidth="1"/>
    <col min="2" max="2" width="26.42578125" style="1" customWidth="1"/>
    <col min="3" max="3" width="19.28515625" style="1" customWidth="1"/>
    <col min="4" max="16384" width="9.140625" style="1"/>
  </cols>
  <sheetData>
    <row r="1" spans="1:3" ht="11.25" customHeight="1" x14ac:dyDescent="0.2">
      <c r="A1" s="1" t="s">
        <v>334</v>
      </c>
    </row>
    <row r="2" spans="1:3" x14ac:dyDescent="0.2">
      <c r="A2" s="62" t="s">
        <v>242</v>
      </c>
      <c r="B2" s="62"/>
      <c r="C2" s="63"/>
    </row>
    <row r="3" spans="1:3" ht="15" customHeight="1" x14ac:dyDescent="0.2">
      <c r="B3" s="36" t="s">
        <v>0</v>
      </c>
      <c r="C3" s="23"/>
    </row>
    <row r="4" spans="1:3" ht="27" customHeight="1" x14ac:dyDescent="0.2">
      <c r="A4" s="11" t="s">
        <v>3</v>
      </c>
      <c r="B4" s="13" t="s">
        <v>2</v>
      </c>
      <c r="C4" s="13" t="s">
        <v>1</v>
      </c>
    </row>
    <row r="5" spans="1:3" x14ac:dyDescent="0.2">
      <c r="A5" s="9" t="s">
        <v>92</v>
      </c>
      <c r="B5" s="37">
        <v>14219.867999999999</v>
      </c>
      <c r="C5" s="26">
        <v>17.558492858825524</v>
      </c>
    </row>
    <row r="6" spans="1:3" x14ac:dyDescent="0.2">
      <c r="A6" s="14" t="s">
        <v>93</v>
      </c>
      <c r="B6" s="38">
        <v>14051.393</v>
      </c>
      <c r="C6" s="26">
        <v>17.350462300145892</v>
      </c>
    </row>
    <row r="7" spans="1:3" x14ac:dyDescent="0.2">
      <c r="A7" s="14" t="s">
        <v>68</v>
      </c>
      <c r="B7" s="38">
        <v>7269</v>
      </c>
      <c r="C7" s="26">
        <v>8.975658887326011</v>
      </c>
    </row>
    <row r="8" spans="1:3" x14ac:dyDescent="0.2">
      <c r="A8" s="14" t="s">
        <v>94</v>
      </c>
      <c r="B8" s="38">
        <v>7100.3679999999995</v>
      </c>
      <c r="C8" s="26">
        <v>8.7674344672561855</v>
      </c>
    </row>
    <row r="9" spans="1:3" x14ac:dyDescent="0.2">
      <c r="A9" s="14" t="s">
        <v>95</v>
      </c>
      <c r="B9" s="38">
        <v>5909.8620000000001</v>
      </c>
      <c r="C9" s="26">
        <v>7.2974144150736384</v>
      </c>
    </row>
    <row r="10" spans="1:3" x14ac:dyDescent="0.2">
      <c r="A10" s="14" t="s">
        <v>69</v>
      </c>
      <c r="B10" s="38">
        <v>4281.7020000000002</v>
      </c>
      <c r="C10" s="26">
        <v>5.2869853637613922</v>
      </c>
    </row>
    <row r="11" spans="1:3" x14ac:dyDescent="0.2">
      <c r="A11" s="14" t="s">
        <v>96</v>
      </c>
      <c r="B11" s="38">
        <v>4211.2060000000001</v>
      </c>
      <c r="C11" s="26">
        <v>5.19993789520713</v>
      </c>
    </row>
    <row r="12" spans="1:3" x14ac:dyDescent="0.2">
      <c r="A12" s="14" t="s">
        <v>128</v>
      </c>
      <c r="B12" s="38">
        <v>3045.5369999999998</v>
      </c>
      <c r="C12" s="26">
        <v>3.7605862210386842</v>
      </c>
    </row>
    <row r="13" spans="1:3" x14ac:dyDescent="0.2">
      <c r="A13" s="14" t="s">
        <v>15</v>
      </c>
      <c r="B13" s="38">
        <v>2550.2069999999999</v>
      </c>
      <c r="C13" s="26">
        <v>3.1489597089105792</v>
      </c>
    </row>
    <row r="14" spans="1:3" x14ac:dyDescent="0.2">
      <c r="A14" s="14" t="s">
        <v>97</v>
      </c>
      <c r="B14" s="38">
        <v>1800.5709999999999</v>
      </c>
      <c r="C14" s="26">
        <v>2.2233197273918672</v>
      </c>
    </row>
    <row r="15" spans="1:3" x14ac:dyDescent="0.2">
      <c r="A15" s="14" t="s">
        <v>98</v>
      </c>
      <c r="B15" s="38">
        <v>1642.145</v>
      </c>
      <c r="C15" s="26">
        <v>2.0276975324704871</v>
      </c>
    </row>
    <row r="16" spans="1:3" x14ac:dyDescent="0.2">
      <c r="A16" s="14" t="s">
        <v>19</v>
      </c>
      <c r="B16" s="38">
        <v>1615.8290000000002</v>
      </c>
      <c r="C16" s="26">
        <v>1.9952029060736145</v>
      </c>
    </row>
    <row r="17" spans="1:7" x14ac:dyDescent="0.2">
      <c r="A17" s="14" t="s">
        <v>99</v>
      </c>
      <c r="B17" s="38">
        <v>1604.2049999999999</v>
      </c>
      <c r="C17" s="26">
        <v>1.9808497544838111</v>
      </c>
    </row>
    <row r="18" spans="1:7" x14ac:dyDescent="0.2">
      <c r="A18" s="14" t="s">
        <v>100</v>
      </c>
      <c r="B18" s="38">
        <v>1588.4860000000001</v>
      </c>
      <c r="C18" s="26">
        <v>1.961440154531978</v>
      </c>
    </row>
    <row r="19" spans="1:7" x14ac:dyDescent="0.2">
      <c r="A19" s="14" t="s">
        <v>101</v>
      </c>
      <c r="B19" s="38">
        <v>1341.0350000000001</v>
      </c>
      <c r="C19" s="26">
        <v>1.6558911426558311</v>
      </c>
    </row>
    <row r="20" spans="1:7" x14ac:dyDescent="0.2">
      <c r="A20" s="14" t="s">
        <v>72</v>
      </c>
      <c r="B20" s="38">
        <v>1171.0509999999999</v>
      </c>
      <c r="C20" s="26">
        <v>1.4459972920156847</v>
      </c>
    </row>
    <row r="21" spans="1:7" x14ac:dyDescent="0.2">
      <c r="A21" s="14" t="s">
        <v>102</v>
      </c>
      <c r="B21" s="38">
        <v>1078.81</v>
      </c>
      <c r="C21" s="26">
        <v>1.3320994035267815</v>
      </c>
    </row>
    <row r="22" spans="1:7" x14ac:dyDescent="0.2">
      <c r="A22" s="14" t="s">
        <v>103</v>
      </c>
      <c r="B22" s="38">
        <v>886.73299999999995</v>
      </c>
      <c r="C22" s="26">
        <v>1.0949254274501659</v>
      </c>
      <c r="G22" s="8"/>
    </row>
    <row r="23" spans="1:7" x14ac:dyDescent="0.2">
      <c r="A23" s="14" t="s">
        <v>105</v>
      </c>
      <c r="B23" s="38">
        <v>747.27499999999998</v>
      </c>
      <c r="C23" s="26">
        <v>0.92272465195027442</v>
      </c>
    </row>
    <row r="24" spans="1:7" x14ac:dyDescent="0.2">
      <c r="A24" s="14" t="s">
        <v>73</v>
      </c>
      <c r="B24" s="38">
        <v>687.91200000000003</v>
      </c>
      <c r="C24" s="26">
        <v>0.84942405509674113</v>
      </c>
    </row>
    <row r="25" spans="1:7" x14ac:dyDescent="0.2">
      <c r="A25" s="14" t="s">
        <v>107</v>
      </c>
      <c r="B25" s="38">
        <v>571.76499999999999</v>
      </c>
      <c r="C25" s="26">
        <v>0.70600737428971749</v>
      </c>
    </row>
    <row r="26" spans="1:7" x14ac:dyDescent="0.2">
      <c r="A26" s="14" t="s">
        <v>104</v>
      </c>
      <c r="B26" s="38">
        <v>525.61899999999991</v>
      </c>
      <c r="C26" s="26">
        <v>0.64902694300418351</v>
      </c>
    </row>
    <row r="27" spans="1:7" x14ac:dyDescent="0.2">
      <c r="A27" s="14" t="s">
        <v>106</v>
      </c>
      <c r="B27" s="38">
        <v>513.05899999999997</v>
      </c>
      <c r="C27" s="26">
        <v>0.63351803178877364</v>
      </c>
    </row>
    <row r="28" spans="1:7" x14ac:dyDescent="0.2">
      <c r="A28" s="14" t="s">
        <v>108</v>
      </c>
      <c r="B28" s="38">
        <v>478.27800000000002</v>
      </c>
      <c r="C28" s="26">
        <v>0.59057094253852105</v>
      </c>
    </row>
    <row r="29" spans="1:7" x14ac:dyDescent="0.2">
      <c r="A29" s="14" t="s">
        <v>109</v>
      </c>
      <c r="B29" s="38">
        <v>435.20600000000002</v>
      </c>
      <c r="C29" s="26">
        <v>0.5373862431858033</v>
      </c>
    </row>
    <row r="30" spans="1:7" x14ac:dyDescent="0.2">
      <c r="A30" s="14" t="s">
        <v>110</v>
      </c>
      <c r="B30" s="38">
        <v>393.09300000000002</v>
      </c>
      <c r="C30" s="26">
        <v>0.48538570353496274</v>
      </c>
    </row>
    <row r="31" spans="1:7" x14ac:dyDescent="0.2">
      <c r="A31" s="14" t="s">
        <v>111</v>
      </c>
      <c r="B31" s="38">
        <v>334.74200000000002</v>
      </c>
      <c r="C31" s="26">
        <v>0.41333471003732064</v>
      </c>
    </row>
    <row r="32" spans="1:7" x14ac:dyDescent="0.2">
      <c r="A32" s="14" t="s">
        <v>113</v>
      </c>
      <c r="B32" s="38">
        <v>284.24799999999999</v>
      </c>
      <c r="C32" s="26">
        <v>0.35098542955078332</v>
      </c>
    </row>
    <row r="33" spans="1:3" x14ac:dyDescent="0.2">
      <c r="A33" s="14" t="s">
        <v>112</v>
      </c>
      <c r="B33" s="38">
        <v>272.69900000000001</v>
      </c>
      <c r="C33" s="26">
        <v>0.33672488690533992</v>
      </c>
    </row>
    <row r="34" spans="1:3" x14ac:dyDescent="0.2">
      <c r="A34" s="14" t="s">
        <v>114</v>
      </c>
      <c r="B34" s="38">
        <v>235.268</v>
      </c>
      <c r="C34" s="26">
        <v>0.29050561495438382</v>
      </c>
    </row>
    <row r="35" spans="1:3" x14ac:dyDescent="0.2">
      <c r="A35" s="14" t="s">
        <v>116</v>
      </c>
      <c r="B35" s="38">
        <v>208.27500000000001</v>
      </c>
      <c r="C35" s="26">
        <v>0.2571750384864252</v>
      </c>
    </row>
    <row r="36" spans="1:3" x14ac:dyDescent="0.2">
      <c r="A36" s="14" t="s">
        <v>117</v>
      </c>
      <c r="B36" s="38">
        <v>190.17099999999999</v>
      </c>
      <c r="C36" s="26">
        <v>0.23482047410395857</v>
      </c>
    </row>
    <row r="37" spans="1:3" x14ac:dyDescent="0.2">
      <c r="A37" s="14" t="s">
        <v>115</v>
      </c>
      <c r="B37" s="38">
        <v>189.59700000000001</v>
      </c>
      <c r="C37" s="26">
        <v>0.23411170698312694</v>
      </c>
    </row>
    <row r="38" spans="1:3" x14ac:dyDescent="0.2">
      <c r="A38" s="14" t="s">
        <v>118</v>
      </c>
      <c r="B38" s="38">
        <v>152.91999999999999</v>
      </c>
      <c r="C38" s="26">
        <v>0.18882346361946534</v>
      </c>
    </row>
    <row r="39" spans="1:3" x14ac:dyDescent="0.2">
      <c r="A39" s="14" t="s">
        <v>40</v>
      </c>
      <c r="B39" s="38">
        <v>142.453</v>
      </c>
      <c r="C39" s="26">
        <v>0.17589895934464883</v>
      </c>
    </row>
    <row r="40" spans="1:3" x14ac:dyDescent="0.2">
      <c r="A40" s="14" t="s">
        <v>119</v>
      </c>
      <c r="B40" s="38">
        <v>80.078000000000003</v>
      </c>
      <c r="C40" s="26">
        <v>9.8879187285636591E-2</v>
      </c>
    </row>
    <row r="41" spans="1:3" x14ac:dyDescent="0.2">
      <c r="A41" s="14" t="s">
        <v>121</v>
      </c>
      <c r="B41" s="38">
        <v>43.301000000000002</v>
      </c>
      <c r="C41" s="26">
        <v>5.3467465329495617E-2</v>
      </c>
    </row>
    <row r="42" spans="1:3" x14ac:dyDescent="0.2">
      <c r="A42" s="14" t="s">
        <v>120</v>
      </c>
      <c r="B42" s="38">
        <v>42.957000000000001</v>
      </c>
      <c r="C42" s="26">
        <v>5.3042698971366549E-2</v>
      </c>
    </row>
    <row r="43" spans="1:3" x14ac:dyDescent="0.2">
      <c r="A43" s="14" t="s">
        <v>122</v>
      </c>
      <c r="B43" s="38">
        <v>25.306000000000001</v>
      </c>
      <c r="C43" s="26">
        <v>3.1247492612831482E-2</v>
      </c>
    </row>
    <row r="44" spans="1:3" x14ac:dyDescent="0.2">
      <c r="A44" s="14" t="s">
        <v>123</v>
      </c>
      <c r="B44" s="38">
        <v>0.91500000000000004</v>
      </c>
      <c r="C44" s="26">
        <v>1.1298291211863118E-3</v>
      </c>
    </row>
    <row r="45" spans="1:3" x14ac:dyDescent="0.2">
      <c r="A45" s="14" t="s">
        <v>129</v>
      </c>
      <c r="B45" s="38">
        <v>0</v>
      </c>
      <c r="C45" s="26">
        <v>0</v>
      </c>
    </row>
    <row r="46" spans="1:3" x14ac:dyDescent="0.2">
      <c r="A46" s="14" t="s">
        <v>46</v>
      </c>
      <c r="B46" s="38">
        <v>0</v>
      </c>
      <c r="C46" s="26">
        <v>0</v>
      </c>
    </row>
    <row r="47" spans="1:3" x14ac:dyDescent="0.2">
      <c r="A47" s="14" t="s">
        <v>130</v>
      </c>
      <c r="B47" s="38">
        <v>0</v>
      </c>
      <c r="C47" s="26">
        <v>0</v>
      </c>
    </row>
    <row r="48" spans="1:3" x14ac:dyDescent="0.2">
      <c r="A48" s="14" t="s">
        <v>131</v>
      </c>
      <c r="B48" s="38">
        <v>0</v>
      </c>
      <c r="C48" s="26">
        <v>0</v>
      </c>
    </row>
    <row r="49" spans="1:3" x14ac:dyDescent="0.2">
      <c r="A49" s="14" t="s">
        <v>132</v>
      </c>
      <c r="B49" s="38">
        <v>0</v>
      </c>
      <c r="C49" s="26">
        <v>0</v>
      </c>
    </row>
    <row r="50" spans="1:3" ht="15" thickBot="1" x14ac:dyDescent="0.25">
      <c r="A50" s="16" t="s">
        <v>47</v>
      </c>
      <c r="B50" s="41">
        <v>80985.69799999996</v>
      </c>
      <c r="C50" s="42">
        <v>100</v>
      </c>
    </row>
    <row r="51" spans="1:3" ht="11.25" customHeight="1" thickTop="1" x14ac:dyDescent="0.2"/>
    <row r="52" spans="1:3" x14ac:dyDescent="0.2">
      <c r="A52" s="31" t="s">
        <v>48</v>
      </c>
    </row>
    <row r="56" spans="1:3" x14ac:dyDescent="0.2">
      <c r="A56" s="11" t="s">
        <v>127</v>
      </c>
    </row>
    <row r="57" spans="1:3" ht="14.25" customHeight="1" x14ac:dyDescent="0.2">
      <c r="A57" s="14" t="s">
        <v>337</v>
      </c>
      <c r="B57" s="14"/>
      <c r="C57" s="14"/>
    </row>
    <row r="58" spans="1:3" ht="15" customHeight="1" x14ac:dyDescent="0.2">
      <c r="A58" s="14" t="s">
        <v>338</v>
      </c>
      <c r="B58" s="14"/>
      <c r="C58" s="14"/>
    </row>
    <row r="59" spans="1:3" ht="13.5" customHeight="1" x14ac:dyDescent="0.2">
      <c r="A59" s="14" t="s">
        <v>133</v>
      </c>
      <c r="B59" s="14"/>
      <c r="C59" s="14"/>
    </row>
    <row r="60" spans="1:3" ht="27" customHeight="1" x14ac:dyDescent="0.2">
      <c r="A60" s="66" t="s">
        <v>339</v>
      </c>
      <c r="B60" s="66"/>
      <c r="C60" s="14"/>
    </row>
    <row r="61" spans="1:3" ht="16.5" customHeight="1" x14ac:dyDescent="0.2">
      <c r="A61" s="14" t="s">
        <v>340</v>
      </c>
      <c r="B61" s="14"/>
      <c r="C61" s="14"/>
    </row>
    <row r="62" spans="1:3" ht="12.75" customHeight="1" x14ac:dyDescent="0.2">
      <c r="A62" s="14" t="s">
        <v>341</v>
      </c>
      <c r="B62" s="14"/>
      <c r="C62" s="14"/>
    </row>
    <row r="63" spans="1:3" ht="12.75" customHeight="1" x14ac:dyDescent="0.2">
      <c r="A63" s="14" t="s">
        <v>342</v>
      </c>
      <c r="B63" s="14"/>
      <c r="C63" s="14"/>
    </row>
    <row r="64" spans="1:3" ht="12.75" customHeight="1" x14ac:dyDescent="0.2">
      <c r="A64" s="14" t="s">
        <v>343</v>
      </c>
      <c r="B64" s="14"/>
      <c r="C64" s="14"/>
    </row>
    <row r="65" spans="1:3" ht="14.25" customHeight="1" x14ac:dyDescent="0.2">
      <c r="A65" s="14" t="s">
        <v>344</v>
      </c>
      <c r="B65" s="14"/>
      <c r="C65" s="14"/>
    </row>
    <row r="66" spans="1:3" ht="24.75" customHeight="1" x14ac:dyDescent="0.2">
      <c r="A66" s="66" t="s">
        <v>345</v>
      </c>
      <c r="B66" s="66"/>
      <c r="C66" s="66"/>
    </row>
    <row r="69" spans="1:3" x14ac:dyDescent="0.2">
      <c r="B69" s="36" t="s">
        <v>0</v>
      </c>
    </row>
    <row r="70" spans="1:3" ht="25.5" customHeight="1" x14ac:dyDescent="0.2">
      <c r="A70" s="11" t="s">
        <v>55</v>
      </c>
      <c r="B70" s="13" t="s">
        <v>2</v>
      </c>
      <c r="C70" s="13" t="s">
        <v>1</v>
      </c>
    </row>
    <row r="71" spans="1:3" x14ac:dyDescent="0.2">
      <c r="A71" s="9" t="s">
        <v>125</v>
      </c>
      <c r="B71" s="37">
        <v>5910</v>
      </c>
      <c r="C71" s="43">
        <f t="shared" ref="C71:C76" si="0">B71/$B$50*100</f>
        <v>7.297584815531259</v>
      </c>
    </row>
    <row r="72" spans="1:3" x14ac:dyDescent="0.2">
      <c r="A72" s="14" t="s">
        <v>62</v>
      </c>
      <c r="B72" s="38">
        <v>4734</v>
      </c>
      <c r="C72" s="15">
        <f t="shared" si="0"/>
        <v>5.8454765679737699</v>
      </c>
    </row>
    <row r="73" spans="1:3" x14ac:dyDescent="0.2">
      <c r="A73" s="14" t="s">
        <v>60</v>
      </c>
      <c r="B73" s="38">
        <v>625</v>
      </c>
      <c r="C73" s="15">
        <f t="shared" si="0"/>
        <v>0.77174120299611459</v>
      </c>
    </row>
    <row r="74" spans="1:3" x14ac:dyDescent="0.2">
      <c r="A74" s="14" t="s">
        <v>126</v>
      </c>
      <c r="B74" s="38">
        <v>388</v>
      </c>
      <c r="C74" s="15">
        <f t="shared" si="0"/>
        <v>0.47909693881998794</v>
      </c>
    </row>
    <row r="75" spans="1:3" x14ac:dyDescent="0.2">
      <c r="A75" s="39" t="s">
        <v>139</v>
      </c>
      <c r="B75" s="40">
        <v>185</v>
      </c>
      <c r="C75" s="15">
        <f t="shared" si="0"/>
        <v>0.22843539608684993</v>
      </c>
    </row>
    <row r="76" spans="1:3" ht="15" thickBot="1" x14ac:dyDescent="0.25">
      <c r="A76" s="16" t="s">
        <v>47</v>
      </c>
      <c r="B76" s="17">
        <f>SUM(B71:B75)</f>
        <v>11842</v>
      </c>
      <c r="C76" s="18">
        <f t="shared" si="0"/>
        <v>14.622334921407981</v>
      </c>
    </row>
    <row r="77" spans="1:3" ht="15" thickTop="1" x14ac:dyDescent="0.2">
      <c r="A77" s="11"/>
    </row>
    <row r="78" spans="1:3" x14ac:dyDescent="0.2">
      <c r="A78" s="11" t="s">
        <v>65</v>
      </c>
    </row>
    <row r="79" spans="1:3" ht="12" customHeight="1" x14ac:dyDescent="0.2">
      <c r="A79" s="14" t="s">
        <v>346</v>
      </c>
      <c r="B79" s="14"/>
      <c r="C79" s="14"/>
    </row>
    <row r="80" spans="1:3" ht="25.5" customHeight="1" x14ac:dyDescent="0.2">
      <c r="A80" s="66" t="s">
        <v>347</v>
      </c>
      <c r="B80" s="66"/>
      <c r="C80" s="66"/>
    </row>
    <row r="81" spans="1:3" ht="12.75" customHeight="1" x14ac:dyDescent="0.2">
      <c r="A81" s="14" t="s">
        <v>348</v>
      </c>
      <c r="B81" s="14"/>
      <c r="C81" s="14"/>
    </row>
    <row r="82" spans="1:3" ht="12" customHeight="1" x14ac:dyDescent="0.2">
      <c r="A82" s="14" t="s">
        <v>349</v>
      </c>
      <c r="B82" s="14"/>
      <c r="C82" s="14"/>
    </row>
    <row r="83" spans="1:3" ht="13.5" customHeight="1" x14ac:dyDescent="0.2">
      <c r="A83" s="14" t="s">
        <v>350</v>
      </c>
      <c r="B83" s="14"/>
      <c r="C83" s="14"/>
    </row>
    <row r="87" spans="1:3" x14ac:dyDescent="0.2">
      <c r="A87" s="23"/>
    </row>
    <row r="88" spans="1:3" x14ac:dyDescent="0.2">
      <c r="A88" s="44"/>
    </row>
    <row r="89" spans="1:3" x14ac:dyDescent="0.2">
      <c r="A89" s="7"/>
      <c r="B89" s="7"/>
    </row>
  </sheetData>
  <mergeCells count="3">
    <mergeCell ref="A66:C66"/>
    <mergeCell ref="A80:C80"/>
    <mergeCell ref="A60:B60"/>
  </mergeCells>
  <pageMargins left="0.7" right="0.7" top="0.75" bottom="0.75" header="0.3" footer="0.3"/>
  <pageSetup paperSize="9" scale="85" orientation="portrait" r:id="rId1"/>
  <headerFooter>
    <oddHeader>&amp;R
&amp;G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5"/>
  <sheetViews>
    <sheetView zoomScaleNormal="100" workbookViewId="0"/>
  </sheetViews>
  <sheetFormatPr defaultRowHeight="14.25" x14ac:dyDescent="0.2"/>
  <cols>
    <col min="1" max="1" width="58.42578125" style="1" customWidth="1"/>
    <col min="2" max="2" width="18.5703125" style="1" customWidth="1"/>
    <col min="3" max="3" width="18.7109375" style="1" customWidth="1"/>
    <col min="4" max="16384" width="9.140625" style="1"/>
  </cols>
  <sheetData>
    <row r="1" spans="1:3" x14ac:dyDescent="0.2">
      <c r="A1" s="21" t="s">
        <v>334</v>
      </c>
    </row>
    <row r="2" spans="1:3" x14ac:dyDescent="0.2">
      <c r="A2" s="61" t="s">
        <v>354</v>
      </c>
      <c r="B2" s="62"/>
      <c r="C2" s="63"/>
    </row>
    <row r="3" spans="1:3" ht="15" customHeight="1" x14ac:dyDescent="0.2">
      <c r="B3" s="22" t="s">
        <v>0</v>
      </c>
      <c r="C3" s="23"/>
    </row>
    <row r="4" spans="1:3" ht="28.5" x14ac:dyDescent="0.2">
      <c r="A4" s="24" t="s">
        <v>3</v>
      </c>
      <c r="B4" s="25" t="s">
        <v>2</v>
      </c>
      <c r="C4" s="25" t="s">
        <v>1</v>
      </c>
    </row>
    <row r="5" spans="1:3" x14ac:dyDescent="0.2">
      <c r="A5" s="26" t="s">
        <v>6</v>
      </c>
      <c r="B5" s="27">
        <v>44628.4140625</v>
      </c>
      <c r="C5" s="26">
        <v>20.293535232543945</v>
      </c>
    </row>
    <row r="6" spans="1:3" x14ac:dyDescent="0.2">
      <c r="A6" s="26" t="s">
        <v>305</v>
      </c>
      <c r="B6" s="27">
        <v>34373.6171875</v>
      </c>
      <c r="C6" s="26">
        <v>15.630450248718262</v>
      </c>
    </row>
    <row r="7" spans="1:3" x14ac:dyDescent="0.2">
      <c r="A7" s="26" t="s">
        <v>67</v>
      </c>
      <c r="B7" s="27">
        <v>32365.2109375</v>
      </c>
      <c r="C7" s="26">
        <v>15.268665313720703</v>
      </c>
    </row>
    <row r="8" spans="1:3" x14ac:dyDescent="0.2">
      <c r="A8" s="26" t="s">
        <v>147</v>
      </c>
      <c r="B8" s="27">
        <v>14981.6123046875</v>
      </c>
      <c r="C8" s="26">
        <v>6.8124732971191406</v>
      </c>
    </row>
    <row r="9" spans="1:3" x14ac:dyDescent="0.2">
      <c r="A9" s="26" t="s">
        <v>68</v>
      </c>
      <c r="B9" s="27">
        <v>14875.17578125</v>
      </c>
      <c r="C9" s="26">
        <v>6.7640743255615234</v>
      </c>
    </row>
    <row r="10" spans="1:3" x14ac:dyDescent="0.2">
      <c r="A10" s="26" t="s">
        <v>63</v>
      </c>
      <c r="B10" s="27">
        <v>11729.8056640625</v>
      </c>
      <c r="C10" s="26">
        <v>5.3338046073913574</v>
      </c>
    </row>
    <row r="11" spans="1:3" x14ac:dyDescent="0.2">
      <c r="A11" s="26" t="s">
        <v>10</v>
      </c>
      <c r="B11" s="27">
        <v>10249.58984375</v>
      </c>
      <c r="C11" s="26">
        <v>4.9810285568237305</v>
      </c>
    </row>
    <row r="12" spans="1:3" x14ac:dyDescent="0.2">
      <c r="A12" s="26" t="s">
        <v>357</v>
      </c>
      <c r="B12" s="27">
        <v>9962.1552734375</v>
      </c>
      <c r="C12" s="26">
        <v>4.5300145149230957</v>
      </c>
    </row>
    <row r="13" spans="1:3" x14ac:dyDescent="0.2">
      <c r="A13" s="26" t="s">
        <v>11</v>
      </c>
      <c r="B13" s="27">
        <v>6842.0400390625</v>
      </c>
      <c r="C13" s="26">
        <v>3.1112284660339355</v>
      </c>
    </row>
    <row r="14" spans="1:3" x14ac:dyDescent="0.2">
      <c r="A14" s="26" t="s">
        <v>302</v>
      </c>
      <c r="B14" s="27">
        <v>6452.0576171875</v>
      </c>
      <c r="C14" s="26">
        <v>2.9338946342468262</v>
      </c>
    </row>
    <row r="15" spans="1:3" x14ac:dyDescent="0.2">
      <c r="A15" s="26" t="s">
        <v>14</v>
      </c>
      <c r="B15" s="27">
        <v>6291.81982421875</v>
      </c>
      <c r="C15" s="26">
        <v>2.8610310554504395</v>
      </c>
    </row>
    <row r="16" spans="1:3" x14ac:dyDescent="0.2">
      <c r="A16" s="26" t="s">
        <v>331</v>
      </c>
      <c r="B16" s="27">
        <v>5338.37890625</v>
      </c>
      <c r="C16" s="26">
        <v>2.4274799823760986</v>
      </c>
    </row>
    <row r="17" spans="1:3" x14ac:dyDescent="0.2">
      <c r="A17" s="26" t="s">
        <v>250</v>
      </c>
      <c r="B17" s="27">
        <v>4345.169921875</v>
      </c>
      <c r="C17" s="26">
        <v>1.9758458137512207</v>
      </c>
    </row>
    <row r="18" spans="1:3" x14ac:dyDescent="0.2">
      <c r="A18" s="26" t="s">
        <v>251</v>
      </c>
      <c r="B18" s="27">
        <v>3600.096923828125</v>
      </c>
      <c r="C18" s="26">
        <v>1.6370444297790527</v>
      </c>
    </row>
    <row r="19" spans="1:3" x14ac:dyDescent="0.2">
      <c r="A19" s="26" t="s">
        <v>329</v>
      </c>
      <c r="B19" s="27">
        <v>3517.911865234375</v>
      </c>
      <c r="C19" s="26">
        <v>1.5996730327606201</v>
      </c>
    </row>
    <row r="20" spans="1:3" x14ac:dyDescent="0.2">
      <c r="A20" s="26" t="s">
        <v>314</v>
      </c>
      <c r="B20" s="27">
        <v>3150.593017578125</v>
      </c>
      <c r="C20" s="26">
        <v>1.4326449632644653</v>
      </c>
    </row>
    <row r="21" spans="1:3" x14ac:dyDescent="0.2">
      <c r="A21" s="26" t="s">
        <v>209</v>
      </c>
      <c r="B21" s="27">
        <v>2042.6868896484375</v>
      </c>
      <c r="C21" s="26">
        <v>0.92885535955429077</v>
      </c>
    </row>
    <row r="22" spans="1:3" x14ac:dyDescent="0.2">
      <c r="A22" s="26" t="s">
        <v>356</v>
      </c>
      <c r="B22" s="27">
        <v>1354.550048828125</v>
      </c>
      <c r="C22" s="26">
        <v>0.61594414710998535</v>
      </c>
    </row>
    <row r="23" spans="1:3" x14ac:dyDescent="0.2">
      <c r="A23" s="26" t="s">
        <v>254</v>
      </c>
      <c r="B23" s="27">
        <v>474.16897583007813</v>
      </c>
      <c r="C23" s="26">
        <v>0.21561522781848907</v>
      </c>
    </row>
    <row r="24" spans="1:3" x14ac:dyDescent="0.2">
      <c r="A24" s="26" t="s">
        <v>156</v>
      </c>
      <c r="B24" s="27">
        <v>440.3179931640625</v>
      </c>
      <c r="C24" s="26">
        <v>0.20022241771221161</v>
      </c>
    </row>
    <row r="25" spans="1:3" x14ac:dyDescent="0.2">
      <c r="A25" s="26" t="s">
        <v>36</v>
      </c>
      <c r="B25" s="27">
        <v>341.906982421875</v>
      </c>
      <c r="C25" s="26">
        <v>0.15547274053096771</v>
      </c>
    </row>
    <row r="26" spans="1:3" x14ac:dyDescent="0.2">
      <c r="A26" s="26" t="s">
        <v>73</v>
      </c>
      <c r="B26" s="27">
        <v>334.55300903320313</v>
      </c>
      <c r="C26" s="26">
        <v>0.15212872624397278</v>
      </c>
    </row>
    <row r="27" spans="1:3" x14ac:dyDescent="0.2">
      <c r="A27" s="26" t="s">
        <v>40</v>
      </c>
      <c r="B27" s="27">
        <v>199.947998046875</v>
      </c>
      <c r="C27" s="26">
        <v>9.0920820832252502E-2</v>
      </c>
    </row>
    <row r="28" spans="1:3" x14ac:dyDescent="0.2">
      <c r="A28" s="26" t="s">
        <v>319</v>
      </c>
      <c r="B28" s="27">
        <v>58.917999267578125</v>
      </c>
      <c r="C28" s="26">
        <v>2.6791330426931381E-2</v>
      </c>
    </row>
    <row r="29" spans="1:3" x14ac:dyDescent="0.2">
      <c r="A29" s="26" t="s">
        <v>330</v>
      </c>
      <c r="B29" s="27">
        <v>30.455999374389648</v>
      </c>
      <c r="C29" s="26">
        <v>1.3849022798240185E-2</v>
      </c>
    </row>
    <row r="30" spans="1:3" x14ac:dyDescent="0.2">
      <c r="A30" s="26" t="s">
        <v>320</v>
      </c>
      <c r="B30" s="27">
        <v>16.078998565673828</v>
      </c>
      <c r="C30" s="26">
        <v>7.3114801198244095E-3</v>
      </c>
    </row>
    <row r="31" spans="1:3" ht="15" thickBot="1" x14ac:dyDescent="0.25">
      <c r="A31" s="29" t="s">
        <v>47</v>
      </c>
      <c r="B31" s="29">
        <f>SUM(B5:B30)</f>
        <v>217997.23406410217</v>
      </c>
      <c r="C31" s="29">
        <f>SUM(C5:C30)</f>
        <v>99.999999747611582</v>
      </c>
    </row>
    <row r="32" spans="1:3" ht="15" thickTop="1" x14ac:dyDescent="0.2">
      <c r="A32" s="6"/>
      <c r="B32" s="6"/>
      <c r="C32" s="30"/>
    </row>
    <row r="33" spans="1:3" x14ac:dyDescent="0.2">
      <c r="A33" s="31" t="s">
        <v>335</v>
      </c>
    </row>
    <row r="34" spans="1:3" x14ac:dyDescent="0.2">
      <c r="A34" s="64" t="s">
        <v>336</v>
      </c>
      <c r="B34" s="64"/>
      <c r="C34" s="64"/>
    </row>
    <row r="35" spans="1:3" x14ac:dyDescent="0.2">
      <c r="A35" s="64"/>
      <c r="B35" s="64"/>
      <c r="C35" s="64"/>
    </row>
    <row r="37" spans="1:3" x14ac:dyDescent="0.2">
      <c r="A37" s="11" t="s">
        <v>355</v>
      </c>
    </row>
    <row r="38" spans="1:3" x14ac:dyDescent="0.2">
      <c r="A38" s="9" t="s">
        <v>291</v>
      </c>
      <c r="B38" s="9"/>
      <c r="C38" s="9"/>
    </row>
    <row r="39" spans="1:3" x14ac:dyDescent="0.2">
      <c r="A39" s="9" t="s">
        <v>299</v>
      </c>
      <c r="B39" s="9"/>
      <c r="C39" s="9"/>
    </row>
    <row r="40" spans="1:3" x14ac:dyDescent="0.2">
      <c r="A40" s="9" t="s">
        <v>328</v>
      </c>
      <c r="B40" s="9"/>
      <c r="C40" s="9"/>
    </row>
    <row r="42" spans="1:3" x14ac:dyDescent="0.2">
      <c r="B42" s="32" t="s">
        <v>324</v>
      </c>
      <c r="C42" s="33"/>
    </row>
    <row r="43" spans="1:3" ht="25.5" customHeight="1" x14ac:dyDescent="0.2">
      <c r="A43" s="11" t="s">
        <v>55</v>
      </c>
      <c r="B43" s="34" t="s">
        <v>2</v>
      </c>
      <c r="C43" s="12" t="s">
        <v>1</v>
      </c>
    </row>
    <row r="44" spans="1:3" x14ac:dyDescent="0.2">
      <c r="A44" s="14" t="s">
        <v>63</v>
      </c>
      <c r="B44" s="35">
        <f>B10+B25+B24+B23</f>
        <v>12986.199615478516</v>
      </c>
      <c r="C44" s="15">
        <f>B44/$B$31*100</f>
        <v>5.9570478823873145</v>
      </c>
    </row>
    <row r="45" spans="1:3" x14ac:dyDescent="0.2">
      <c r="A45" s="14" t="s">
        <v>62</v>
      </c>
      <c r="B45" s="35">
        <f>B28+B21+B18+B17</f>
        <v>10046.871734619141</v>
      </c>
      <c r="C45" s="15">
        <f>B45/$B$31*100</f>
        <v>4.6087152333615631</v>
      </c>
    </row>
    <row r="46" spans="1:3" ht="15" thickBot="1" x14ac:dyDescent="0.25">
      <c r="A46" s="16" t="s">
        <v>47</v>
      </c>
      <c r="B46" s="17">
        <f>SUM(B44:B45)</f>
        <v>23033.071350097656</v>
      </c>
      <c r="C46" s="18">
        <f>B46/$B$31*100</f>
        <v>10.565763115748878</v>
      </c>
    </row>
    <row r="47" spans="1:3" ht="15" thickTop="1" x14ac:dyDescent="0.2"/>
    <row r="49" spans="1:3" x14ac:dyDescent="0.2">
      <c r="A49" s="11" t="s">
        <v>65</v>
      </c>
    </row>
    <row r="50" spans="1:3" ht="26.25" customHeight="1" x14ac:dyDescent="0.2">
      <c r="A50" s="65" t="s">
        <v>352</v>
      </c>
      <c r="B50" s="65"/>
      <c r="C50" s="65"/>
    </row>
    <row r="51" spans="1:3" ht="27.75" customHeight="1" x14ac:dyDescent="0.2">
      <c r="A51" s="65" t="s">
        <v>266</v>
      </c>
      <c r="B51" s="65"/>
      <c r="C51" s="65"/>
    </row>
    <row r="52" spans="1:3" x14ac:dyDescent="0.2">
      <c r="B52" s="6"/>
    </row>
    <row r="53" spans="1:3" x14ac:dyDescent="0.2">
      <c r="A53" s="1" t="s">
        <v>325</v>
      </c>
      <c r="B53" s="5"/>
      <c r="C53" s="5"/>
    </row>
    <row r="54" spans="1:3" x14ac:dyDescent="0.2">
      <c r="B54" s="5"/>
      <c r="C54" s="5"/>
    </row>
    <row r="55" spans="1:3" x14ac:dyDescent="0.2">
      <c r="B55" s="5"/>
      <c r="C55" s="5"/>
    </row>
  </sheetData>
  <mergeCells count="3">
    <mergeCell ref="A34:C35"/>
    <mergeCell ref="A50:C50"/>
    <mergeCell ref="A51:C51"/>
  </mergeCells>
  <pageMargins left="0.7" right="0.7" top="0.75" bottom="0.75" header="0.3" footer="0.3"/>
  <pageSetup paperSize="9" scale="85" orientation="portrait" r:id="rId1"/>
  <headerFooter>
    <oddHeader>&amp;R
&amp;G</oddHeader>
  </headerFooter>
  <legacyDrawingHF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Ark6"/>
  <dimension ref="A1:D91"/>
  <sheetViews>
    <sheetView showWhiteSpace="0" zoomScaleNormal="100" workbookViewId="0"/>
  </sheetViews>
  <sheetFormatPr defaultRowHeight="14.25" x14ac:dyDescent="0.2"/>
  <cols>
    <col min="1" max="1" width="43.28515625" style="1" customWidth="1"/>
    <col min="2" max="2" width="26.42578125" style="1" customWidth="1"/>
    <col min="3" max="3" width="19.28515625" style="1" customWidth="1"/>
    <col min="4" max="16384" width="9.140625" style="1"/>
  </cols>
  <sheetData>
    <row r="1" spans="1:3" ht="11.25" customHeight="1" x14ac:dyDescent="0.2">
      <c r="A1" s="1" t="s">
        <v>334</v>
      </c>
    </row>
    <row r="2" spans="1:3" x14ac:dyDescent="0.2">
      <c r="A2" s="62" t="s">
        <v>246</v>
      </c>
      <c r="B2" s="62"/>
      <c r="C2" s="63"/>
    </row>
    <row r="3" spans="1:3" ht="15" customHeight="1" x14ac:dyDescent="0.2">
      <c r="B3" s="36" t="s">
        <v>0</v>
      </c>
      <c r="C3" s="23"/>
    </row>
    <row r="4" spans="1:3" ht="27" customHeight="1" x14ac:dyDescent="0.2">
      <c r="A4" s="11" t="s">
        <v>3</v>
      </c>
      <c r="B4" s="13" t="s">
        <v>2</v>
      </c>
      <c r="C4" s="13" t="s">
        <v>1</v>
      </c>
    </row>
    <row r="5" spans="1:3" x14ac:dyDescent="0.2">
      <c r="A5" s="9" t="s">
        <v>5</v>
      </c>
      <c r="B5" s="37">
        <v>13144</v>
      </c>
      <c r="C5" s="26">
        <v>17.396828758239142</v>
      </c>
    </row>
    <row r="6" spans="1:3" x14ac:dyDescent="0.2">
      <c r="A6" s="14" t="s">
        <v>6</v>
      </c>
      <c r="B6" s="38">
        <v>12973</v>
      </c>
      <c r="C6" s="26">
        <v>17.170500569129366</v>
      </c>
    </row>
    <row r="7" spans="1:3" x14ac:dyDescent="0.2">
      <c r="A7" s="14" t="s">
        <v>141</v>
      </c>
      <c r="B7" s="38">
        <v>6004</v>
      </c>
      <c r="C7" s="26">
        <v>7.9466341954099056</v>
      </c>
    </row>
    <row r="8" spans="1:3" x14ac:dyDescent="0.2">
      <c r="A8" s="14" t="s">
        <v>95</v>
      </c>
      <c r="B8" s="38">
        <v>5746</v>
      </c>
      <c r="C8" s="26">
        <v>7.6051565767530516</v>
      </c>
    </row>
    <row r="9" spans="1:3" x14ac:dyDescent="0.2">
      <c r="A9" s="14" t="s">
        <v>10</v>
      </c>
      <c r="B9" s="38">
        <v>3931</v>
      </c>
      <c r="C9" s="26">
        <v>5.2029012362019218</v>
      </c>
    </row>
    <row r="10" spans="1:3" x14ac:dyDescent="0.2">
      <c r="A10" s="14" t="s">
        <v>142</v>
      </c>
      <c r="B10" s="38">
        <v>3775</v>
      </c>
      <c r="C10" s="26">
        <v>4.9964263970140559</v>
      </c>
    </row>
    <row r="11" spans="1:3" x14ac:dyDescent="0.2">
      <c r="A11" s="14" t="s">
        <v>70</v>
      </c>
      <c r="B11" s="38">
        <v>2914</v>
      </c>
      <c r="C11" s="26">
        <v>3.8568441114964132</v>
      </c>
    </row>
    <row r="12" spans="1:3" x14ac:dyDescent="0.2">
      <c r="A12" s="14" t="s">
        <v>143</v>
      </c>
      <c r="B12" s="38">
        <v>2648</v>
      </c>
      <c r="C12" s="26">
        <v>3.5047780395478734</v>
      </c>
    </row>
    <row r="13" spans="1:3" x14ac:dyDescent="0.2">
      <c r="A13" s="14" t="s">
        <v>15</v>
      </c>
      <c r="B13" s="38">
        <v>2334</v>
      </c>
      <c r="C13" s="26">
        <v>3.0891812478492207</v>
      </c>
    </row>
    <row r="14" spans="1:3" x14ac:dyDescent="0.2">
      <c r="A14" s="14" t="s">
        <v>144</v>
      </c>
      <c r="B14" s="38">
        <v>1994</v>
      </c>
      <c r="C14" s="26">
        <v>2.6391719829525901</v>
      </c>
    </row>
    <row r="15" spans="1:3" x14ac:dyDescent="0.2">
      <c r="A15" s="14" t="s">
        <v>145</v>
      </c>
      <c r="B15" s="38">
        <v>1976</v>
      </c>
      <c r="C15" s="26">
        <v>2.6153479630462981</v>
      </c>
    </row>
    <row r="16" spans="1:3" x14ac:dyDescent="0.2">
      <c r="A16" s="14" t="s">
        <v>146</v>
      </c>
      <c r="B16" s="38">
        <v>1695</v>
      </c>
      <c r="C16" s="26">
        <v>2.2434285411758474</v>
      </c>
    </row>
    <row r="17" spans="1:3" x14ac:dyDescent="0.2">
      <c r="A17" s="14" t="s">
        <v>16</v>
      </c>
      <c r="B17" s="38">
        <v>1575</v>
      </c>
      <c r="C17" s="26">
        <v>2.0846017418005665</v>
      </c>
    </row>
    <row r="18" spans="1:3" x14ac:dyDescent="0.2">
      <c r="A18" s="14" t="s">
        <v>99</v>
      </c>
      <c r="B18" s="38">
        <v>1525</v>
      </c>
      <c r="C18" s="26">
        <v>2.0184239087275326</v>
      </c>
    </row>
    <row r="19" spans="1:3" x14ac:dyDescent="0.2">
      <c r="A19" s="14" t="s">
        <v>147</v>
      </c>
      <c r="B19" s="38">
        <v>1522</v>
      </c>
      <c r="C19" s="26">
        <v>2.0144532387431506</v>
      </c>
    </row>
    <row r="20" spans="1:3" x14ac:dyDescent="0.2">
      <c r="A20" s="14" t="s">
        <v>19</v>
      </c>
      <c r="B20" s="38">
        <v>1293</v>
      </c>
      <c r="C20" s="26">
        <v>1.7113587632686555</v>
      </c>
    </row>
    <row r="21" spans="1:3" x14ac:dyDescent="0.2">
      <c r="A21" s="14" t="s">
        <v>101</v>
      </c>
      <c r="B21" s="38">
        <v>1239</v>
      </c>
      <c r="C21" s="26">
        <v>1.6398867035497791</v>
      </c>
    </row>
    <row r="22" spans="1:3" x14ac:dyDescent="0.2">
      <c r="A22" s="14" t="s">
        <v>148</v>
      </c>
      <c r="B22" s="38">
        <v>1070</v>
      </c>
      <c r="C22" s="26">
        <v>1.4162056277629245</v>
      </c>
    </row>
    <row r="23" spans="1:3" x14ac:dyDescent="0.2">
      <c r="A23" s="14" t="s">
        <v>149</v>
      </c>
      <c r="B23" s="38">
        <v>1004</v>
      </c>
      <c r="C23" s="26">
        <v>1.32885088810652</v>
      </c>
    </row>
    <row r="24" spans="1:3" x14ac:dyDescent="0.2">
      <c r="A24" s="14" t="s">
        <v>23</v>
      </c>
      <c r="B24" s="38">
        <v>821</v>
      </c>
      <c r="C24" s="26">
        <v>1.0866400190592158</v>
      </c>
    </row>
    <row r="25" spans="1:3" x14ac:dyDescent="0.2">
      <c r="A25" s="14" t="s">
        <v>105</v>
      </c>
      <c r="B25" s="38">
        <v>723</v>
      </c>
      <c r="C25" s="26">
        <v>0.95693146623606962</v>
      </c>
    </row>
    <row r="26" spans="1:3" x14ac:dyDescent="0.2">
      <c r="A26" s="14" t="s">
        <v>73</v>
      </c>
      <c r="B26" s="38">
        <v>675</v>
      </c>
      <c r="C26" s="26">
        <v>0.89340074648595702</v>
      </c>
    </row>
    <row r="27" spans="1:3" x14ac:dyDescent="0.2">
      <c r="A27" s="14" t="s">
        <v>107</v>
      </c>
      <c r="B27" s="38">
        <v>508</v>
      </c>
      <c r="C27" s="26">
        <v>0.67236678402202399</v>
      </c>
    </row>
    <row r="28" spans="1:3" x14ac:dyDescent="0.2">
      <c r="A28" s="14" t="s">
        <v>104</v>
      </c>
      <c r="B28" s="38">
        <v>460</v>
      </c>
      <c r="C28" s="26">
        <v>0.6088360642719115</v>
      </c>
    </row>
    <row r="29" spans="1:3" x14ac:dyDescent="0.2">
      <c r="A29" s="14" t="s">
        <v>29</v>
      </c>
      <c r="B29" s="38">
        <v>454</v>
      </c>
      <c r="C29" s="26">
        <v>0.60089472430314739</v>
      </c>
    </row>
    <row r="30" spans="1:3" x14ac:dyDescent="0.2">
      <c r="A30" s="14" t="s">
        <v>150</v>
      </c>
      <c r="B30" s="38">
        <v>450</v>
      </c>
      <c r="C30" s="26">
        <v>0.59560049765730472</v>
      </c>
    </row>
    <row r="31" spans="1:3" x14ac:dyDescent="0.2">
      <c r="A31" s="14" t="s">
        <v>109</v>
      </c>
      <c r="B31" s="38">
        <v>446</v>
      </c>
      <c r="C31" s="26">
        <v>0.59030627101146194</v>
      </c>
    </row>
    <row r="32" spans="1:3" x14ac:dyDescent="0.2">
      <c r="A32" s="14" t="s">
        <v>151</v>
      </c>
      <c r="B32" s="38">
        <v>369</v>
      </c>
      <c r="C32" s="26">
        <v>0.48839240807898987</v>
      </c>
    </row>
    <row r="33" spans="1:3" x14ac:dyDescent="0.2">
      <c r="A33" s="14" t="s">
        <v>152</v>
      </c>
      <c r="B33" s="38">
        <v>323</v>
      </c>
      <c r="C33" s="26">
        <v>0.42750880165179872</v>
      </c>
    </row>
    <row r="34" spans="1:3" x14ac:dyDescent="0.2">
      <c r="A34" s="14" t="s">
        <v>153</v>
      </c>
      <c r="B34" s="38">
        <v>277</v>
      </c>
      <c r="C34" s="26">
        <v>0.36662519522460757</v>
      </c>
    </row>
    <row r="35" spans="1:3" x14ac:dyDescent="0.2">
      <c r="A35" s="14" t="s">
        <v>32</v>
      </c>
      <c r="B35" s="38">
        <v>258</v>
      </c>
      <c r="C35" s="26">
        <v>0.34147761865685472</v>
      </c>
    </row>
    <row r="36" spans="1:3" x14ac:dyDescent="0.2">
      <c r="A36" s="14" t="s">
        <v>154</v>
      </c>
      <c r="B36" s="38">
        <v>216</v>
      </c>
      <c r="C36" s="26">
        <v>0.28588823887550624</v>
      </c>
    </row>
    <row r="37" spans="1:3" x14ac:dyDescent="0.2">
      <c r="A37" s="14" t="s">
        <v>155</v>
      </c>
      <c r="B37" s="38">
        <v>204</v>
      </c>
      <c r="C37" s="26">
        <v>0.27000555893797812</v>
      </c>
    </row>
    <row r="38" spans="1:3" x14ac:dyDescent="0.2">
      <c r="A38" s="14" t="s">
        <v>46</v>
      </c>
      <c r="B38" s="38">
        <v>189</v>
      </c>
      <c r="C38" s="26">
        <v>0.25015220901606794</v>
      </c>
    </row>
    <row r="39" spans="1:3" x14ac:dyDescent="0.2">
      <c r="A39" s="14" t="s">
        <v>76</v>
      </c>
      <c r="B39" s="38">
        <v>185</v>
      </c>
      <c r="C39" s="26">
        <v>0.2448579823702253</v>
      </c>
    </row>
    <row r="40" spans="1:3" x14ac:dyDescent="0.2">
      <c r="A40" s="14" t="s">
        <v>117</v>
      </c>
      <c r="B40" s="38">
        <v>176</v>
      </c>
      <c r="C40" s="26">
        <v>0.23294597241707918</v>
      </c>
    </row>
    <row r="41" spans="1:3" x14ac:dyDescent="0.2">
      <c r="A41" s="14" t="s">
        <v>40</v>
      </c>
      <c r="B41" s="38">
        <v>136</v>
      </c>
      <c r="C41" s="26">
        <v>0.18000370595865209</v>
      </c>
    </row>
    <row r="42" spans="1:3" x14ac:dyDescent="0.2">
      <c r="A42" s="14" t="s">
        <v>156</v>
      </c>
      <c r="B42" s="38">
        <v>133</v>
      </c>
      <c r="C42" s="26">
        <v>0.17603303597427006</v>
      </c>
    </row>
    <row r="43" spans="1:3" x14ac:dyDescent="0.2">
      <c r="A43" s="14" t="s">
        <v>119</v>
      </c>
      <c r="B43" s="38">
        <v>85</v>
      </c>
      <c r="C43" s="26">
        <v>0.11250231622415756</v>
      </c>
    </row>
    <row r="44" spans="1:3" x14ac:dyDescent="0.2">
      <c r="A44" s="14" t="s">
        <v>42</v>
      </c>
      <c r="B44" s="38">
        <v>42</v>
      </c>
      <c r="C44" s="26">
        <v>5.5589379781348432E-2</v>
      </c>
    </row>
    <row r="45" spans="1:3" x14ac:dyDescent="0.2">
      <c r="A45" s="14" t="s">
        <v>157</v>
      </c>
      <c r="B45" s="38">
        <v>39</v>
      </c>
      <c r="C45" s="26">
        <v>5.1618709796966408E-2</v>
      </c>
    </row>
    <row r="46" spans="1:3" x14ac:dyDescent="0.2">
      <c r="A46" s="14" t="s">
        <v>158</v>
      </c>
      <c r="B46" s="38">
        <v>24</v>
      </c>
      <c r="C46" s="26">
        <v>3.176535987505625E-2</v>
      </c>
    </row>
    <row r="47" spans="1:3" x14ac:dyDescent="0.2">
      <c r="A47" s="14" t="s">
        <v>45</v>
      </c>
      <c r="B47" s="38">
        <v>1</v>
      </c>
      <c r="C47" s="26">
        <v>1.3235566614606771E-3</v>
      </c>
    </row>
    <row r="48" spans="1:3" x14ac:dyDescent="0.2">
      <c r="A48" s="14" t="s">
        <v>129</v>
      </c>
      <c r="B48" s="38">
        <v>0</v>
      </c>
      <c r="C48" s="26">
        <v>0</v>
      </c>
    </row>
    <row r="49" spans="1:3" x14ac:dyDescent="0.2">
      <c r="A49" s="14" t="s">
        <v>130</v>
      </c>
      <c r="B49" s="38">
        <v>0</v>
      </c>
      <c r="C49" s="26">
        <v>0</v>
      </c>
    </row>
    <row r="50" spans="1:3" x14ac:dyDescent="0.2">
      <c r="A50" s="14" t="s">
        <v>131</v>
      </c>
      <c r="B50" s="38">
        <v>0</v>
      </c>
      <c r="C50" s="26">
        <v>0</v>
      </c>
    </row>
    <row r="51" spans="1:3" x14ac:dyDescent="0.2">
      <c r="A51" s="39" t="s">
        <v>132</v>
      </c>
      <c r="B51" s="40">
        <v>0</v>
      </c>
      <c r="C51" s="28">
        <v>0</v>
      </c>
    </row>
    <row r="52" spans="1:3" ht="15" thickBot="1" x14ac:dyDescent="0.25">
      <c r="A52" s="16" t="s">
        <v>47</v>
      </c>
      <c r="B52" s="41">
        <v>75554</v>
      </c>
      <c r="C52" s="45">
        <v>100</v>
      </c>
    </row>
    <row r="53" spans="1:3" ht="11.25" customHeight="1" thickTop="1" x14ac:dyDescent="0.2"/>
    <row r="54" spans="1:3" x14ac:dyDescent="0.2">
      <c r="A54" s="31" t="s">
        <v>48</v>
      </c>
    </row>
    <row r="58" spans="1:3" x14ac:dyDescent="0.2">
      <c r="A58" s="11" t="s">
        <v>140</v>
      </c>
    </row>
    <row r="59" spans="1:3" ht="15.75" customHeight="1" x14ac:dyDescent="0.2">
      <c r="A59" s="14" t="s">
        <v>82</v>
      </c>
      <c r="B59" s="14"/>
      <c r="C59" s="14"/>
    </row>
    <row r="60" spans="1:3" ht="13.5" customHeight="1" x14ac:dyDescent="0.2">
      <c r="A60" s="9" t="s">
        <v>49</v>
      </c>
      <c r="B60" s="14"/>
      <c r="C60" s="14"/>
    </row>
    <row r="61" spans="1:3" ht="13.5" customHeight="1" x14ac:dyDescent="0.2">
      <c r="A61" s="9" t="s">
        <v>133</v>
      </c>
      <c r="B61" s="14"/>
      <c r="C61" s="14"/>
    </row>
    <row r="62" spans="1:3" ht="24" customHeight="1" x14ac:dyDescent="0.2">
      <c r="A62" s="66" t="s">
        <v>134</v>
      </c>
      <c r="B62" s="66"/>
      <c r="C62" s="66"/>
    </row>
    <row r="63" spans="1:3" ht="13.5" customHeight="1" x14ac:dyDescent="0.2">
      <c r="A63" s="9" t="s">
        <v>135</v>
      </c>
      <c r="B63" s="14"/>
      <c r="C63" s="14"/>
    </row>
    <row r="64" spans="1:3" ht="12.75" customHeight="1" x14ac:dyDescent="0.2">
      <c r="A64" s="9" t="s">
        <v>136</v>
      </c>
      <c r="B64" s="14"/>
      <c r="C64" s="14"/>
    </row>
    <row r="65" spans="1:3" ht="12.75" customHeight="1" x14ac:dyDescent="0.2">
      <c r="A65" s="9" t="s">
        <v>137</v>
      </c>
      <c r="B65" s="14"/>
      <c r="C65" s="14"/>
    </row>
    <row r="66" spans="1:3" x14ac:dyDescent="0.2">
      <c r="A66" s="14" t="s">
        <v>138</v>
      </c>
      <c r="B66" s="14"/>
      <c r="C66" s="14"/>
    </row>
    <row r="67" spans="1:3" x14ac:dyDescent="0.2">
      <c r="A67" s="1" t="s">
        <v>50</v>
      </c>
    </row>
    <row r="68" spans="1:3" ht="25.5" customHeight="1" x14ac:dyDescent="0.2">
      <c r="A68" s="66" t="s">
        <v>85</v>
      </c>
      <c r="B68" s="66"/>
      <c r="C68" s="66"/>
    </row>
    <row r="71" spans="1:3" x14ac:dyDescent="0.2">
      <c r="B71" s="36" t="s">
        <v>0</v>
      </c>
    </row>
    <row r="72" spans="1:3" ht="25.5" customHeight="1" x14ac:dyDescent="0.2">
      <c r="A72" s="11" t="s">
        <v>55</v>
      </c>
      <c r="B72" s="13" t="s">
        <v>2</v>
      </c>
      <c r="C72" s="13" t="s">
        <v>1</v>
      </c>
    </row>
    <row r="73" spans="1:3" x14ac:dyDescent="0.2">
      <c r="A73" s="9" t="s">
        <v>68</v>
      </c>
      <c r="B73" s="37">
        <v>6618</v>
      </c>
      <c r="C73" s="43">
        <f t="shared" ref="C73:C79" si="0">B73/$B$52*100</f>
        <v>8.7592979855467608</v>
      </c>
    </row>
    <row r="74" spans="1:3" x14ac:dyDescent="0.2">
      <c r="A74" s="14" t="s">
        <v>125</v>
      </c>
      <c r="B74" s="38">
        <v>5746</v>
      </c>
      <c r="C74" s="15">
        <f t="shared" si="0"/>
        <v>7.6051565767530516</v>
      </c>
    </row>
    <row r="75" spans="1:3" x14ac:dyDescent="0.2">
      <c r="A75" s="14" t="s">
        <v>62</v>
      </c>
      <c r="B75" s="38">
        <v>4467</v>
      </c>
      <c r="C75" s="15">
        <f t="shared" si="0"/>
        <v>5.9123276067448449</v>
      </c>
    </row>
    <row r="76" spans="1:3" x14ac:dyDescent="0.2">
      <c r="A76" s="14" t="s">
        <v>60</v>
      </c>
      <c r="B76" s="38">
        <v>622</v>
      </c>
      <c r="C76" s="15">
        <f t="shared" si="0"/>
        <v>0.8232522434285412</v>
      </c>
    </row>
    <row r="77" spans="1:3" x14ac:dyDescent="0.2">
      <c r="A77" s="14" t="s">
        <v>126</v>
      </c>
      <c r="B77" s="38">
        <v>349</v>
      </c>
      <c r="C77" s="15">
        <f t="shared" si="0"/>
        <v>0.4619212748497763</v>
      </c>
    </row>
    <row r="78" spans="1:3" x14ac:dyDescent="0.2">
      <c r="A78" s="39" t="s">
        <v>159</v>
      </c>
      <c r="B78" s="40">
        <v>175</v>
      </c>
      <c r="C78" s="15">
        <f t="shared" si="0"/>
        <v>0.23162241575561851</v>
      </c>
    </row>
    <row r="79" spans="1:3" ht="15" thickBot="1" x14ac:dyDescent="0.25">
      <c r="A79" s="16" t="s">
        <v>47</v>
      </c>
      <c r="B79" s="17">
        <f>SUM(B73:B78)</f>
        <v>17977</v>
      </c>
      <c r="C79" s="18">
        <f t="shared" si="0"/>
        <v>23.793578103078591</v>
      </c>
    </row>
    <row r="80" spans="1:3" ht="15" thickTop="1" x14ac:dyDescent="0.2">
      <c r="A80" s="11"/>
    </row>
    <row r="81" spans="1:4" x14ac:dyDescent="0.2">
      <c r="A81" s="11" t="s">
        <v>65</v>
      </c>
    </row>
    <row r="82" spans="1:4" ht="15" customHeight="1" x14ac:dyDescent="0.2">
      <c r="A82" s="9" t="s">
        <v>160</v>
      </c>
      <c r="B82" s="9"/>
      <c r="C82" s="9"/>
    </row>
    <row r="83" spans="1:4" ht="35.25" customHeight="1" x14ac:dyDescent="0.2">
      <c r="A83" s="66" t="s">
        <v>265</v>
      </c>
      <c r="B83" s="66"/>
      <c r="C83" s="66"/>
    </row>
    <row r="84" spans="1:4" ht="12.75" customHeight="1" x14ac:dyDescent="0.2">
      <c r="A84" s="9" t="s">
        <v>273</v>
      </c>
      <c r="B84" s="9"/>
      <c r="C84" s="9"/>
    </row>
    <row r="85" spans="1:4" ht="15" customHeight="1" x14ac:dyDescent="0.2">
      <c r="A85" s="9" t="s">
        <v>275</v>
      </c>
      <c r="B85" s="9"/>
      <c r="C85" s="9"/>
    </row>
    <row r="86" spans="1:4" ht="17.25" customHeight="1" x14ac:dyDescent="0.2">
      <c r="A86" s="9" t="s">
        <v>276</v>
      </c>
      <c r="B86" s="9"/>
      <c r="C86" s="9"/>
      <c r="D86" s="9"/>
    </row>
    <row r="89" spans="1:4" x14ac:dyDescent="0.2">
      <c r="A89" s="23"/>
      <c r="B89" s="23"/>
    </row>
    <row r="90" spans="1:4" x14ac:dyDescent="0.2">
      <c r="A90" s="44"/>
    </row>
    <row r="91" spans="1:4" x14ac:dyDescent="0.2">
      <c r="A91" s="7"/>
      <c r="B91" s="7"/>
    </row>
  </sheetData>
  <mergeCells count="3">
    <mergeCell ref="A68:C68"/>
    <mergeCell ref="A83:C83"/>
    <mergeCell ref="A62:C62"/>
  </mergeCells>
  <pageMargins left="0.7" right="0.7" top="0.75" bottom="0.75" header="0.3" footer="0.3"/>
  <pageSetup paperSize="9" scale="85" orientation="portrait" r:id="rId1"/>
  <headerFooter>
    <oddHeader>&amp;R
&amp;G</oddHeader>
  </headerFooter>
  <rowBreaks count="1" manualBreakCount="1">
    <brk id="88" max="2" man="1"/>
  </rowBreaks>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Ark7"/>
  <dimension ref="A1:C113"/>
  <sheetViews>
    <sheetView showWhiteSpace="0" zoomScaleNormal="100" workbookViewId="0"/>
  </sheetViews>
  <sheetFormatPr defaultRowHeight="14.25" x14ac:dyDescent="0.2"/>
  <cols>
    <col min="1" max="1" width="43.28515625" style="1" customWidth="1"/>
    <col min="2" max="2" width="26.42578125" style="1" customWidth="1"/>
    <col min="3" max="3" width="19.28515625" style="1" customWidth="1"/>
    <col min="4" max="16384" width="9.140625" style="1"/>
  </cols>
  <sheetData>
    <row r="1" spans="1:3" ht="11.25" customHeight="1" x14ac:dyDescent="0.2">
      <c r="A1" s="1" t="s">
        <v>334</v>
      </c>
    </row>
    <row r="2" spans="1:3" x14ac:dyDescent="0.2">
      <c r="A2" s="62" t="s">
        <v>247</v>
      </c>
      <c r="B2" s="62"/>
      <c r="C2" s="63"/>
    </row>
    <row r="3" spans="1:3" ht="15" customHeight="1" x14ac:dyDescent="0.2">
      <c r="B3" s="36" t="s">
        <v>0</v>
      </c>
      <c r="C3" s="23"/>
    </row>
    <row r="4" spans="1:3" ht="27" customHeight="1" x14ac:dyDescent="0.2">
      <c r="A4" s="11" t="s">
        <v>3</v>
      </c>
      <c r="B4" s="13" t="s">
        <v>2</v>
      </c>
      <c r="C4" s="13" t="s">
        <v>1</v>
      </c>
    </row>
    <row r="5" spans="1:3" x14ac:dyDescent="0.2">
      <c r="A5" s="9" t="s">
        <v>162</v>
      </c>
      <c r="B5" s="37">
        <v>11676.337</v>
      </c>
      <c r="C5" s="26">
        <v>16.212607126507045</v>
      </c>
    </row>
    <row r="6" spans="1:3" x14ac:dyDescent="0.2">
      <c r="A6" s="14" t="s">
        <v>93</v>
      </c>
      <c r="B6" s="38">
        <v>10496.388999999999</v>
      </c>
      <c r="C6" s="26">
        <v>14.574247994383011</v>
      </c>
    </row>
    <row r="7" spans="1:3" x14ac:dyDescent="0.2">
      <c r="A7" s="14" t="s">
        <v>95</v>
      </c>
      <c r="B7" s="38">
        <v>4939.1610000000001</v>
      </c>
      <c r="C7" s="26">
        <v>6.8580306330286351</v>
      </c>
    </row>
    <row r="8" spans="1:3" x14ac:dyDescent="0.2">
      <c r="A8" s="14" t="s">
        <v>163</v>
      </c>
      <c r="B8" s="38">
        <v>4009.4720000000002</v>
      </c>
      <c r="C8" s="26">
        <v>5.5671564053632965</v>
      </c>
    </row>
    <row r="9" spans="1:3" x14ac:dyDescent="0.2">
      <c r="A9" s="14" t="s">
        <v>164</v>
      </c>
      <c r="B9" s="38">
        <v>3688.3180000000002</v>
      </c>
      <c r="C9" s="26">
        <v>5.1212337132462187</v>
      </c>
    </row>
    <row r="10" spans="1:3" x14ac:dyDescent="0.2">
      <c r="A10" s="14" t="s">
        <v>128</v>
      </c>
      <c r="B10" s="38">
        <v>2759.578</v>
      </c>
      <c r="C10" s="26">
        <v>3.8316771731538801</v>
      </c>
    </row>
    <row r="11" spans="1:3" x14ac:dyDescent="0.2">
      <c r="A11" s="14" t="s">
        <v>143</v>
      </c>
      <c r="B11" s="38">
        <v>2253</v>
      </c>
      <c r="C11" s="26">
        <v>3.1282930473846697</v>
      </c>
    </row>
    <row r="12" spans="1:3" x14ac:dyDescent="0.2">
      <c r="A12" s="14" t="s">
        <v>165</v>
      </c>
      <c r="B12" s="38">
        <v>2035.819</v>
      </c>
      <c r="C12" s="26">
        <v>2.8267369833260592</v>
      </c>
    </row>
    <row r="13" spans="1:3" x14ac:dyDescent="0.2">
      <c r="A13" s="14" t="s">
        <v>166</v>
      </c>
      <c r="B13" s="38">
        <v>1987.059</v>
      </c>
      <c r="C13" s="26">
        <v>2.759033668194911</v>
      </c>
    </row>
    <row r="14" spans="1:3" x14ac:dyDescent="0.2">
      <c r="A14" s="14" t="s">
        <v>145</v>
      </c>
      <c r="B14" s="38">
        <v>1757</v>
      </c>
      <c r="C14" s="26">
        <v>2.4395964865756166</v>
      </c>
    </row>
    <row r="15" spans="1:3" x14ac:dyDescent="0.2">
      <c r="A15" s="14" t="s">
        <v>144</v>
      </c>
      <c r="B15" s="38">
        <v>1750</v>
      </c>
      <c r="C15" s="26">
        <v>2.4298769786609729</v>
      </c>
    </row>
    <row r="16" spans="1:3" x14ac:dyDescent="0.2">
      <c r="A16" s="14" t="s">
        <v>167</v>
      </c>
      <c r="B16" s="38">
        <v>1581.84</v>
      </c>
      <c r="C16" s="26">
        <v>2.1963866285286135</v>
      </c>
    </row>
    <row r="17" spans="1:3" x14ac:dyDescent="0.2">
      <c r="A17" s="14" t="s">
        <v>168</v>
      </c>
      <c r="B17" s="38">
        <v>1571.3620000000001</v>
      </c>
      <c r="C17" s="26">
        <v>2.1818379136815222</v>
      </c>
    </row>
    <row r="18" spans="1:3" x14ac:dyDescent="0.2">
      <c r="A18" s="14" t="s">
        <v>169</v>
      </c>
      <c r="B18" s="38">
        <v>1538.0129999999999</v>
      </c>
      <c r="C18" s="26">
        <v>2.1355327894750276</v>
      </c>
    </row>
    <row r="19" spans="1:3" x14ac:dyDescent="0.2">
      <c r="A19" s="14" t="s">
        <v>170</v>
      </c>
      <c r="B19" s="38">
        <v>1526.9570000000001</v>
      </c>
      <c r="C19" s="26">
        <v>2.1201815209744135</v>
      </c>
    </row>
    <row r="20" spans="1:3" x14ac:dyDescent="0.2">
      <c r="A20" s="14" t="s">
        <v>146</v>
      </c>
      <c r="B20" s="38">
        <v>1509.3119999999999</v>
      </c>
      <c r="C20" s="26">
        <v>2.0956814185238573</v>
      </c>
    </row>
    <row r="21" spans="1:3" x14ac:dyDescent="0.2">
      <c r="A21" s="14" t="s">
        <v>98</v>
      </c>
      <c r="B21" s="38">
        <v>1463.415</v>
      </c>
      <c r="C21" s="26">
        <v>2.0319533821297986</v>
      </c>
    </row>
    <row r="22" spans="1:3" x14ac:dyDescent="0.2">
      <c r="A22" s="14" t="s">
        <v>99</v>
      </c>
      <c r="B22" s="38">
        <v>1405.085</v>
      </c>
      <c r="C22" s="26">
        <v>1.9509621111782018</v>
      </c>
    </row>
    <row r="23" spans="1:3" x14ac:dyDescent="0.2">
      <c r="A23" s="14" t="s">
        <v>100</v>
      </c>
      <c r="B23" s="38">
        <v>1239.3920000000001</v>
      </c>
      <c r="C23" s="26">
        <v>1.7208971933351889</v>
      </c>
    </row>
    <row r="24" spans="1:3" x14ac:dyDescent="0.2">
      <c r="A24" s="14" t="s">
        <v>101</v>
      </c>
      <c r="B24" s="38">
        <v>1114.1410000000001</v>
      </c>
      <c r="C24" s="26">
        <v>1.5469860382184659</v>
      </c>
    </row>
    <row r="25" spans="1:3" x14ac:dyDescent="0.2">
      <c r="A25" s="14" t="s">
        <v>72</v>
      </c>
      <c r="B25" s="38">
        <v>980.21799999999996</v>
      </c>
      <c r="C25" s="26">
        <v>1.3610338012966294</v>
      </c>
    </row>
    <row r="26" spans="1:3" x14ac:dyDescent="0.2">
      <c r="A26" s="14" t="s">
        <v>102</v>
      </c>
      <c r="B26" s="38">
        <v>902.25</v>
      </c>
      <c r="C26" s="26">
        <v>1.2527751451410645</v>
      </c>
    </row>
    <row r="27" spans="1:3" x14ac:dyDescent="0.2">
      <c r="A27" s="14" t="s">
        <v>171</v>
      </c>
      <c r="B27" s="38">
        <v>879.50800000000004</v>
      </c>
      <c r="C27" s="26">
        <v>1.2211978524275171</v>
      </c>
    </row>
    <row r="28" spans="1:3" x14ac:dyDescent="0.2">
      <c r="A28" s="14" t="s">
        <v>105</v>
      </c>
      <c r="B28" s="38">
        <v>713.85199999999998</v>
      </c>
      <c r="C28" s="26">
        <v>0.9911843091263387</v>
      </c>
    </row>
    <row r="29" spans="1:3" x14ac:dyDescent="0.2">
      <c r="A29" s="14" t="s">
        <v>172</v>
      </c>
      <c r="B29" s="38">
        <v>538.46600000000001</v>
      </c>
      <c r="C29" s="26">
        <v>0.74766064982380542</v>
      </c>
    </row>
    <row r="30" spans="1:3" x14ac:dyDescent="0.2">
      <c r="A30" s="14" t="s">
        <v>109</v>
      </c>
      <c r="B30" s="38">
        <v>475.50799999999998</v>
      </c>
      <c r="C30" s="26">
        <v>0.66024339563949819</v>
      </c>
    </row>
    <row r="31" spans="1:3" x14ac:dyDescent="0.2">
      <c r="A31" s="14" t="s">
        <v>173</v>
      </c>
      <c r="B31" s="38">
        <v>458.22399999999999</v>
      </c>
      <c r="C31" s="26">
        <v>0.63624454209711179</v>
      </c>
    </row>
    <row r="32" spans="1:3" x14ac:dyDescent="0.2">
      <c r="A32" s="14" t="s">
        <v>104</v>
      </c>
      <c r="B32" s="38">
        <v>446.85</v>
      </c>
      <c r="C32" s="26">
        <v>0.62045173023694611</v>
      </c>
    </row>
    <row r="33" spans="1:3" x14ac:dyDescent="0.2">
      <c r="A33" s="14" t="s">
        <v>108</v>
      </c>
      <c r="B33" s="38">
        <v>431.82299999999998</v>
      </c>
      <c r="C33" s="26">
        <v>0.59958672374646704</v>
      </c>
    </row>
    <row r="34" spans="1:3" x14ac:dyDescent="0.2">
      <c r="A34" s="14" t="s">
        <v>174</v>
      </c>
      <c r="B34" s="38">
        <v>426.13900000000001</v>
      </c>
      <c r="C34" s="26">
        <v>0.59169448331977625</v>
      </c>
    </row>
    <row r="35" spans="1:3" x14ac:dyDescent="0.2">
      <c r="A35" s="14" t="s">
        <v>175</v>
      </c>
      <c r="B35" s="38">
        <v>419.88299999999998</v>
      </c>
      <c r="C35" s="26">
        <v>0.5830080202463459</v>
      </c>
    </row>
    <row r="36" spans="1:3" x14ac:dyDescent="0.2">
      <c r="A36" s="14" t="s">
        <v>176</v>
      </c>
      <c r="B36" s="38">
        <v>414.75599999999997</v>
      </c>
      <c r="C36" s="26">
        <v>0.57588917494943459</v>
      </c>
    </row>
    <row r="37" spans="1:3" x14ac:dyDescent="0.2">
      <c r="A37" s="14" t="s">
        <v>106</v>
      </c>
      <c r="B37" s="38">
        <v>399.73599999999999</v>
      </c>
      <c r="C37" s="26">
        <v>0.55503388796687014</v>
      </c>
    </row>
    <row r="38" spans="1:3" x14ac:dyDescent="0.2">
      <c r="A38" s="14" t="s">
        <v>103</v>
      </c>
      <c r="B38" s="38">
        <v>347.60899999999998</v>
      </c>
      <c r="C38" s="26">
        <v>0.48265548952877835</v>
      </c>
    </row>
    <row r="39" spans="1:3" x14ac:dyDescent="0.2">
      <c r="A39" s="14" t="s">
        <v>110</v>
      </c>
      <c r="B39" s="38">
        <v>338.25</v>
      </c>
      <c r="C39" s="26">
        <v>0.46966050744689947</v>
      </c>
    </row>
    <row r="40" spans="1:3" x14ac:dyDescent="0.2">
      <c r="A40" s="14" t="s">
        <v>177</v>
      </c>
      <c r="B40" s="38">
        <v>307.62900000000002</v>
      </c>
      <c r="C40" s="26">
        <v>0.42714321432485514</v>
      </c>
    </row>
    <row r="41" spans="1:3" x14ac:dyDescent="0.2">
      <c r="A41" s="14" t="s">
        <v>111</v>
      </c>
      <c r="B41" s="38">
        <v>299.79599999999999</v>
      </c>
      <c r="C41" s="26">
        <v>0.41626708496836856</v>
      </c>
    </row>
    <row r="42" spans="1:3" x14ac:dyDescent="0.2">
      <c r="A42" s="14" t="s">
        <v>153</v>
      </c>
      <c r="B42" s="38">
        <v>270.911</v>
      </c>
      <c r="C42" s="26">
        <v>0.37616022980915592</v>
      </c>
    </row>
    <row r="43" spans="1:3" x14ac:dyDescent="0.2">
      <c r="A43" s="14" t="s">
        <v>112</v>
      </c>
      <c r="B43" s="38">
        <v>240.26</v>
      </c>
      <c r="C43" s="26">
        <v>0.33360128165319164</v>
      </c>
    </row>
    <row r="44" spans="1:3" x14ac:dyDescent="0.2">
      <c r="A44" s="14" t="s">
        <v>178</v>
      </c>
      <c r="B44" s="38">
        <v>238.899</v>
      </c>
      <c r="C44" s="26">
        <v>0.33171153161435873</v>
      </c>
    </row>
    <row r="45" spans="1:3" x14ac:dyDescent="0.2">
      <c r="A45" s="14" t="s">
        <v>179</v>
      </c>
      <c r="B45" s="38">
        <v>225.249</v>
      </c>
      <c r="C45" s="26">
        <v>0.31275849118080318</v>
      </c>
    </row>
    <row r="46" spans="1:3" x14ac:dyDescent="0.2">
      <c r="A46" s="14" t="s">
        <v>180</v>
      </c>
      <c r="B46" s="38">
        <v>219.93</v>
      </c>
      <c r="C46" s="26">
        <v>0.30537305366680451</v>
      </c>
    </row>
    <row r="47" spans="1:3" x14ac:dyDescent="0.2">
      <c r="A47" s="14" t="s">
        <v>181</v>
      </c>
      <c r="B47" s="38">
        <v>218.27799999999999</v>
      </c>
      <c r="C47" s="26">
        <v>0.30307924979894846</v>
      </c>
    </row>
    <row r="48" spans="1:3" x14ac:dyDescent="0.2">
      <c r="A48" s="14" t="s">
        <v>182</v>
      </c>
      <c r="B48" s="38">
        <v>200.56299999999999</v>
      </c>
      <c r="C48" s="26">
        <v>0.2784819522692461</v>
      </c>
    </row>
    <row r="49" spans="1:3" x14ac:dyDescent="0.2">
      <c r="A49" s="14" t="s">
        <v>183</v>
      </c>
      <c r="B49" s="38">
        <v>189.80799999999999</v>
      </c>
      <c r="C49" s="26">
        <v>0.26354862260896111</v>
      </c>
    </row>
    <row r="50" spans="1:3" x14ac:dyDescent="0.2">
      <c r="A50" s="14" t="s">
        <v>115</v>
      </c>
      <c r="B50" s="38">
        <v>173.268</v>
      </c>
      <c r="C50" s="26">
        <v>0.24058281390778824</v>
      </c>
    </row>
    <row r="51" spans="1:3" x14ac:dyDescent="0.2">
      <c r="A51" s="14" t="s">
        <v>117</v>
      </c>
      <c r="B51" s="38">
        <v>166.953</v>
      </c>
      <c r="C51" s="26">
        <v>0.23181442926764884</v>
      </c>
    </row>
    <row r="52" spans="1:3" x14ac:dyDescent="0.2">
      <c r="A52" s="14" t="s">
        <v>46</v>
      </c>
      <c r="B52" s="38">
        <v>140.53299999999999</v>
      </c>
      <c r="C52" s="26">
        <v>0.19513022939552141</v>
      </c>
    </row>
    <row r="53" spans="1:3" x14ac:dyDescent="0.2">
      <c r="A53" s="14" t="s">
        <v>40</v>
      </c>
      <c r="B53" s="38">
        <v>129.459</v>
      </c>
      <c r="C53" s="26">
        <v>0.1797539678745548</v>
      </c>
    </row>
    <row r="54" spans="1:3" x14ac:dyDescent="0.2">
      <c r="A54" s="14" t="s">
        <v>184</v>
      </c>
      <c r="B54" s="38">
        <v>124.203</v>
      </c>
      <c r="C54" s="26">
        <v>0.17245600593178792</v>
      </c>
    </row>
    <row r="55" spans="1:3" x14ac:dyDescent="0.2">
      <c r="A55" s="14" t="s">
        <v>118</v>
      </c>
      <c r="B55" s="38">
        <v>116.464</v>
      </c>
      <c r="C55" s="26">
        <v>0.16171039568158374</v>
      </c>
    </row>
    <row r="56" spans="1:3" x14ac:dyDescent="0.2">
      <c r="A56" s="14" t="s">
        <v>185</v>
      </c>
      <c r="B56" s="38">
        <v>79.248000000000005</v>
      </c>
      <c r="C56" s="26">
        <v>0.11003593760281417</v>
      </c>
    </row>
    <row r="57" spans="1:3" x14ac:dyDescent="0.2">
      <c r="A57" s="14" t="s">
        <v>119</v>
      </c>
      <c r="B57" s="38">
        <v>62.936</v>
      </c>
      <c r="C57" s="26">
        <v>8.7386707159432572E-2</v>
      </c>
    </row>
    <row r="58" spans="1:3" x14ac:dyDescent="0.2">
      <c r="A58" s="14" t="s">
        <v>121</v>
      </c>
      <c r="B58" s="38">
        <v>39.21</v>
      </c>
      <c r="C58" s="26">
        <v>5.4443129333312433E-2</v>
      </c>
    </row>
    <row r="59" spans="1:3" x14ac:dyDescent="0.2">
      <c r="A59" s="14" t="s">
        <v>120</v>
      </c>
      <c r="B59" s="38">
        <v>36.94</v>
      </c>
      <c r="C59" s="26">
        <v>5.1291231766706476E-2</v>
      </c>
    </row>
    <row r="60" spans="1:3" x14ac:dyDescent="0.2">
      <c r="A60" s="14" t="s">
        <v>186</v>
      </c>
      <c r="B60" s="38">
        <v>24.081</v>
      </c>
      <c r="C60" s="26">
        <v>3.343649572750565E-2</v>
      </c>
    </row>
    <row r="61" spans="1:3" x14ac:dyDescent="0.2">
      <c r="A61" s="14" t="s">
        <v>187</v>
      </c>
      <c r="B61" s="38">
        <v>21.942</v>
      </c>
      <c r="C61" s="26">
        <v>3.0466491809016612E-2</v>
      </c>
    </row>
    <row r="62" spans="1:3" x14ac:dyDescent="0.2">
      <c r="A62" s="14" t="s">
        <v>188</v>
      </c>
      <c r="B62" s="38">
        <v>15.807</v>
      </c>
      <c r="C62" s="26">
        <v>2.1948037372396572E-2</v>
      </c>
    </row>
    <row r="63" spans="1:3" x14ac:dyDescent="0.2">
      <c r="A63" s="14" t="s">
        <v>189</v>
      </c>
      <c r="B63" s="38">
        <v>1.55</v>
      </c>
      <c r="C63" s="26">
        <v>2.1521767525282906E-3</v>
      </c>
    </row>
    <row r="64" spans="1:3" x14ac:dyDescent="0.2">
      <c r="A64" s="14" t="s">
        <v>123</v>
      </c>
      <c r="B64" s="38">
        <v>1.468</v>
      </c>
      <c r="C64" s="26">
        <v>2.0383196598138904E-3</v>
      </c>
    </row>
    <row r="65" spans="1:3" x14ac:dyDescent="0.2">
      <c r="A65" s="14" t="s">
        <v>129</v>
      </c>
      <c r="B65" s="38">
        <v>0</v>
      </c>
      <c r="C65" s="26">
        <v>0</v>
      </c>
    </row>
    <row r="66" spans="1:3" x14ac:dyDescent="0.2">
      <c r="A66" s="14" t="s">
        <v>190</v>
      </c>
      <c r="B66" s="38">
        <v>0</v>
      </c>
      <c r="C66" s="26">
        <v>0</v>
      </c>
    </row>
    <row r="67" spans="1:3" x14ac:dyDescent="0.2">
      <c r="A67" s="14" t="s">
        <v>191</v>
      </c>
      <c r="B67" s="38">
        <v>0</v>
      </c>
      <c r="C67" s="26">
        <v>0</v>
      </c>
    </row>
    <row r="68" spans="1:3" x14ac:dyDescent="0.2">
      <c r="A68" s="14" t="s">
        <v>192</v>
      </c>
      <c r="B68" s="38">
        <v>0</v>
      </c>
      <c r="C68" s="26">
        <v>0</v>
      </c>
    </row>
    <row r="69" spans="1:3" x14ac:dyDescent="0.2">
      <c r="A69" s="14" t="s">
        <v>132</v>
      </c>
      <c r="B69" s="38">
        <v>0</v>
      </c>
      <c r="C69" s="26">
        <v>0</v>
      </c>
    </row>
    <row r="70" spans="1:3" x14ac:dyDescent="0.2">
      <c r="A70" s="14" t="s">
        <v>130</v>
      </c>
      <c r="B70" s="38">
        <v>0</v>
      </c>
      <c r="C70" s="26">
        <v>0</v>
      </c>
    </row>
    <row r="71" spans="1:3" x14ac:dyDescent="0.2">
      <c r="A71" s="14" t="s">
        <v>193</v>
      </c>
      <c r="B71" s="38">
        <v>0</v>
      </c>
      <c r="C71" s="26">
        <v>0</v>
      </c>
    </row>
    <row r="72" spans="1:3" x14ac:dyDescent="0.2">
      <c r="A72" s="39" t="s">
        <v>131</v>
      </c>
      <c r="B72" s="40">
        <v>0</v>
      </c>
      <c r="C72" s="26">
        <v>0</v>
      </c>
    </row>
    <row r="73" spans="1:3" ht="15" thickBot="1" x14ac:dyDescent="0.25">
      <c r="A73" s="16" t="s">
        <v>47</v>
      </c>
      <c r="B73" s="41">
        <v>72020.107000000004</v>
      </c>
      <c r="C73" s="42">
        <v>100</v>
      </c>
    </row>
    <row r="74" spans="1:3" ht="11.25" customHeight="1" thickTop="1" x14ac:dyDescent="0.2"/>
    <row r="75" spans="1:3" x14ac:dyDescent="0.2">
      <c r="A75" s="31" t="s">
        <v>48</v>
      </c>
    </row>
    <row r="79" spans="1:3" x14ac:dyDescent="0.2">
      <c r="A79" s="11" t="s">
        <v>161</v>
      </c>
    </row>
    <row r="80" spans="1:3" ht="15.75" customHeight="1" x14ac:dyDescent="0.2">
      <c r="A80" s="14" t="s">
        <v>82</v>
      </c>
      <c r="B80" s="14"/>
      <c r="C80" s="14"/>
    </row>
    <row r="81" spans="1:3" ht="15" customHeight="1" x14ac:dyDescent="0.2">
      <c r="A81" s="9" t="s">
        <v>49</v>
      </c>
      <c r="B81" s="14"/>
      <c r="C81" s="14"/>
    </row>
    <row r="82" spans="1:3" ht="15" customHeight="1" x14ac:dyDescent="0.2">
      <c r="A82" s="9" t="s">
        <v>133</v>
      </c>
      <c r="B82" s="14"/>
      <c r="C82" s="14"/>
    </row>
    <row r="83" spans="1:3" ht="24.75" customHeight="1" x14ac:dyDescent="0.2">
      <c r="A83" s="66" t="s">
        <v>134</v>
      </c>
      <c r="B83" s="66"/>
      <c r="C83" s="66"/>
    </row>
    <row r="84" spans="1:3" ht="16.5" customHeight="1" x14ac:dyDescent="0.2">
      <c r="A84" s="9" t="s">
        <v>135</v>
      </c>
      <c r="B84" s="14"/>
      <c r="C84" s="14"/>
    </row>
    <row r="85" spans="1:3" ht="15" customHeight="1" x14ac:dyDescent="0.2">
      <c r="A85" s="9" t="s">
        <v>136</v>
      </c>
      <c r="B85" s="14"/>
      <c r="C85" s="14"/>
    </row>
    <row r="86" spans="1:3" ht="15.75" customHeight="1" x14ac:dyDescent="0.2">
      <c r="A86" s="9" t="s">
        <v>137</v>
      </c>
      <c r="B86" s="14"/>
      <c r="C86" s="14"/>
    </row>
    <row r="87" spans="1:3" ht="15.75" customHeight="1" x14ac:dyDescent="0.2">
      <c r="A87" s="9" t="s">
        <v>138</v>
      </c>
      <c r="B87" s="14"/>
      <c r="C87" s="14"/>
    </row>
    <row r="88" spans="1:3" ht="14.25" customHeight="1" x14ac:dyDescent="0.2">
      <c r="A88" s="14" t="s">
        <v>50</v>
      </c>
      <c r="B88" s="14"/>
      <c r="C88" s="14"/>
    </row>
    <row r="89" spans="1:3" ht="27" customHeight="1" x14ac:dyDescent="0.2">
      <c r="A89" s="66" t="s">
        <v>85</v>
      </c>
      <c r="B89" s="66"/>
      <c r="C89" s="66"/>
    </row>
    <row r="90" spans="1:3" x14ac:dyDescent="0.2">
      <c r="A90" s="5"/>
      <c r="B90" s="5"/>
      <c r="C90" s="5"/>
    </row>
    <row r="92" spans="1:3" x14ac:dyDescent="0.2">
      <c r="B92" s="36" t="s">
        <v>0</v>
      </c>
    </row>
    <row r="93" spans="1:3" ht="27" customHeight="1" x14ac:dyDescent="0.2">
      <c r="A93" s="11" t="s">
        <v>55</v>
      </c>
      <c r="B93" s="13" t="s">
        <v>2</v>
      </c>
      <c r="C93" s="13" t="s">
        <v>1</v>
      </c>
    </row>
    <row r="94" spans="1:3" x14ac:dyDescent="0.2">
      <c r="A94" s="9" t="s">
        <v>125</v>
      </c>
      <c r="B94" s="37">
        <v>5472</v>
      </c>
      <c r="C94" s="43">
        <f t="shared" ref="C94:C100" si="0">B94/$B$73*100</f>
        <v>7.5978781869901963</v>
      </c>
    </row>
    <row r="95" spans="1:3" x14ac:dyDescent="0.2">
      <c r="A95" s="14" t="s">
        <v>68</v>
      </c>
      <c r="B95" s="38">
        <v>5760</v>
      </c>
      <c r="C95" s="15">
        <f t="shared" si="0"/>
        <v>7.9977665126212596</v>
      </c>
    </row>
    <row r="96" spans="1:3" x14ac:dyDescent="0.2">
      <c r="A96" s="14" t="s">
        <v>62</v>
      </c>
      <c r="B96" s="38">
        <v>4104</v>
      </c>
      <c r="C96" s="15">
        <f t="shared" si="0"/>
        <v>5.6984086402426479</v>
      </c>
    </row>
    <row r="97" spans="1:3" x14ac:dyDescent="0.2">
      <c r="A97" s="14" t="s">
        <v>60</v>
      </c>
      <c r="B97" s="38">
        <v>642</v>
      </c>
      <c r="C97" s="15">
        <f t="shared" si="0"/>
        <v>0.89141772588591117</v>
      </c>
    </row>
    <row r="98" spans="1:3" x14ac:dyDescent="0.2">
      <c r="A98" s="14" t="s">
        <v>126</v>
      </c>
      <c r="B98" s="38">
        <v>317</v>
      </c>
      <c r="C98" s="15">
        <f t="shared" si="0"/>
        <v>0.44015485842030194</v>
      </c>
    </row>
    <row r="99" spans="1:3" x14ac:dyDescent="0.2">
      <c r="A99" s="39" t="s">
        <v>159</v>
      </c>
      <c r="B99" s="40">
        <v>166</v>
      </c>
      <c r="C99" s="15">
        <f t="shared" si="0"/>
        <v>0.23049118769012658</v>
      </c>
    </row>
    <row r="100" spans="1:3" ht="15" thickBot="1" x14ac:dyDescent="0.25">
      <c r="A100" s="16" t="s">
        <v>47</v>
      </c>
      <c r="B100" s="17">
        <f>SUM(B94:B99)</f>
        <v>16461</v>
      </c>
      <c r="C100" s="18">
        <f t="shared" si="0"/>
        <v>22.856117111850445</v>
      </c>
    </row>
    <row r="101" spans="1:3" ht="15" thickTop="1" x14ac:dyDescent="0.2">
      <c r="A101" s="11"/>
    </row>
    <row r="102" spans="1:3" x14ac:dyDescent="0.2">
      <c r="A102" s="11" t="s">
        <v>65</v>
      </c>
    </row>
    <row r="103" spans="1:3" ht="15" customHeight="1" x14ac:dyDescent="0.2">
      <c r="A103" s="14" t="s">
        <v>160</v>
      </c>
      <c r="B103" s="14"/>
      <c r="C103" s="14"/>
    </row>
    <row r="104" spans="1:3" ht="35.25" customHeight="1" x14ac:dyDescent="0.2">
      <c r="A104" s="66" t="s">
        <v>277</v>
      </c>
      <c r="B104" s="66"/>
      <c r="C104" s="66"/>
    </row>
    <row r="105" spans="1:3" ht="15.75" customHeight="1" x14ac:dyDescent="0.2">
      <c r="A105" s="14" t="s">
        <v>273</v>
      </c>
      <c r="B105" s="14"/>
      <c r="C105" s="14"/>
    </row>
    <row r="106" spans="1:3" ht="15" customHeight="1" x14ac:dyDescent="0.2">
      <c r="A106" s="14" t="s">
        <v>275</v>
      </c>
      <c r="B106" s="14"/>
      <c r="C106" s="14"/>
    </row>
    <row r="107" spans="1:3" ht="14.25" customHeight="1" x14ac:dyDescent="0.2">
      <c r="A107" s="14" t="s">
        <v>278</v>
      </c>
      <c r="B107" s="14"/>
      <c r="C107" s="14"/>
    </row>
    <row r="111" spans="1:3" x14ac:dyDescent="0.2">
      <c r="A111" s="23"/>
      <c r="B111" s="23"/>
    </row>
    <row r="112" spans="1:3" x14ac:dyDescent="0.2">
      <c r="A112" s="44"/>
    </row>
    <row r="113" spans="1:2" x14ac:dyDescent="0.2">
      <c r="A113" s="7"/>
      <c r="B113" s="7"/>
    </row>
  </sheetData>
  <mergeCells count="3">
    <mergeCell ref="A89:C89"/>
    <mergeCell ref="A104:C104"/>
    <mergeCell ref="A83:C83"/>
  </mergeCells>
  <pageMargins left="0.7" right="0.7" top="0.75" bottom="0.75" header="0.3" footer="0.3"/>
  <pageSetup paperSize="9" scale="85" orientation="portrait" r:id="rId1"/>
  <headerFooter>
    <oddHeader>&amp;R
&amp;G</oddHeader>
  </headerFooter>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
  <sheetViews>
    <sheetView workbookViewId="0"/>
  </sheetViews>
  <sheetFormatPr defaultRowHeight="15"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55"/>
  <sheetViews>
    <sheetView zoomScaleNormal="100" workbookViewId="0"/>
  </sheetViews>
  <sheetFormatPr defaultRowHeight="14.25" x14ac:dyDescent="0.2"/>
  <cols>
    <col min="1" max="1" width="58.42578125" style="1" customWidth="1"/>
    <col min="2" max="2" width="18.5703125" style="1" customWidth="1"/>
    <col min="3" max="3" width="18.7109375" style="1" customWidth="1"/>
    <col min="4" max="16384" width="9.140625" style="1"/>
  </cols>
  <sheetData>
    <row r="1" spans="1:3" x14ac:dyDescent="0.2">
      <c r="A1" s="21" t="s">
        <v>334</v>
      </c>
    </row>
    <row r="2" spans="1:3" x14ac:dyDescent="0.2">
      <c r="A2" s="61" t="s">
        <v>351</v>
      </c>
      <c r="B2" s="62"/>
      <c r="C2" s="63"/>
    </row>
    <row r="3" spans="1:3" ht="15" customHeight="1" x14ac:dyDescent="0.2">
      <c r="B3" s="22" t="s">
        <v>0</v>
      </c>
      <c r="C3" s="23"/>
    </row>
    <row r="4" spans="1:3" ht="28.5" x14ac:dyDescent="0.2">
      <c r="A4" s="24" t="s">
        <v>3</v>
      </c>
      <c r="B4" s="25" t="s">
        <v>2</v>
      </c>
      <c r="C4" s="25" t="s">
        <v>1</v>
      </c>
    </row>
    <row r="5" spans="1:3" x14ac:dyDescent="0.2">
      <c r="A5" s="26" t="s">
        <v>6</v>
      </c>
      <c r="B5" s="27">
        <v>41309.9453125</v>
      </c>
      <c r="C5" s="26">
        <v>19.080699920654297</v>
      </c>
    </row>
    <row r="6" spans="1:3" x14ac:dyDescent="0.2">
      <c r="A6" s="26" t="s">
        <v>67</v>
      </c>
      <c r="B6" s="27">
        <v>35324</v>
      </c>
      <c r="C6" s="26">
        <v>16.315845489501953</v>
      </c>
    </row>
    <row r="7" spans="1:3" x14ac:dyDescent="0.2">
      <c r="A7" s="26" t="s">
        <v>305</v>
      </c>
      <c r="B7" s="27">
        <v>33060.96875</v>
      </c>
      <c r="C7" s="26">
        <v>15.270571708679199</v>
      </c>
    </row>
    <row r="8" spans="1:3" x14ac:dyDescent="0.2">
      <c r="A8" s="26" t="s">
        <v>147</v>
      </c>
      <c r="B8" s="27">
        <v>16871.8828125</v>
      </c>
      <c r="C8" s="26">
        <v>7.7929749488830566</v>
      </c>
    </row>
    <row r="9" spans="1:3" x14ac:dyDescent="0.2">
      <c r="A9" s="26" t="s">
        <v>68</v>
      </c>
      <c r="B9" s="27">
        <v>14448.71484375</v>
      </c>
      <c r="C9" s="26">
        <v>6.6737346649169922</v>
      </c>
    </row>
    <row r="10" spans="1:3" x14ac:dyDescent="0.2">
      <c r="A10" s="26" t="s">
        <v>63</v>
      </c>
      <c r="B10" s="27">
        <v>11083.1845703125</v>
      </c>
      <c r="C10" s="26">
        <v>5.1192255020141602</v>
      </c>
    </row>
    <row r="11" spans="1:3" x14ac:dyDescent="0.2">
      <c r="A11" s="26" t="s">
        <v>15</v>
      </c>
      <c r="B11" s="27">
        <v>10982</v>
      </c>
      <c r="C11" s="26">
        <v>5.0724897384643555</v>
      </c>
    </row>
    <row r="12" spans="1:3" x14ac:dyDescent="0.2">
      <c r="A12" s="26" t="s">
        <v>10</v>
      </c>
      <c r="B12" s="27">
        <v>10045</v>
      </c>
      <c r="C12" s="26">
        <v>4.6396975517272949</v>
      </c>
    </row>
    <row r="13" spans="1:3" x14ac:dyDescent="0.2">
      <c r="A13" s="26" t="s">
        <v>11</v>
      </c>
      <c r="B13" s="27">
        <v>6674.7900390625</v>
      </c>
      <c r="C13" s="26">
        <v>3.0830268859863281</v>
      </c>
    </row>
    <row r="14" spans="1:3" x14ac:dyDescent="0.2">
      <c r="A14" s="26" t="s">
        <v>302</v>
      </c>
      <c r="B14" s="27">
        <v>6075.56298828125</v>
      </c>
      <c r="C14" s="26">
        <v>2.8062491416931152</v>
      </c>
    </row>
    <row r="15" spans="1:3" x14ac:dyDescent="0.2">
      <c r="A15" s="26" t="s">
        <v>14</v>
      </c>
      <c r="B15" s="27">
        <v>6050.337890625</v>
      </c>
      <c r="C15" s="26">
        <v>2.794597864151001</v>
      </c>
    </row>
    <row r="16" spans="1:3" x14ac:dyDescent="0.2">
      <c r="A16" s="26" t="s">
        <v>331</v>
      </c>
      <c r="B16" s="27">
        <v>5295.6142578125</v>
      </c>
      <c r="C16" s="26">
        <v>2.4459977149963379</v>
      </c>
    </row>
    <row r="17" spans="1:3" x14ac:dyDescent="0.2">
      <c r="A17" s="26" t="s">
        <v>250</v>
      </c>
      <c r="B17" s="27">
        <v>4198.18017578125</v>
      </c>
      <c r="C17" s="26">
        <v>1.9391026496887207</v>
      </c>
    </row>
    <row r="18" spans="1:3" x14ac:dyDescent="0.2">
      <c r="A18" s="26" t="s">
        <v>329</v>
      </c>
      <c r="B18" s="27">
        <v>3368.550048828125</v>
      </c>
      <c r="C18" s="26">
        <v>1.5559036731719971</v>
      </c>
    </row>
    <row r="19" spans="1:3" x14ac:dyDescent="0.2">
      <c r="A19" s="26" t="s">
        <v>251</v>
      </c>
      <c r="B19" s="27">
        <v>3368.39013671875</v>
      </c>
      <c r="C19" s="26">
        <v>1.5558297634124756</v>
      </c>
    </row>
    <row r="20" spans="1:3" x14ac:dyDescent="0.2">
      <c r="A20" s="26" t="s">
        <v>314</v>
      </c>
      <c r="B20" s="27">
        <v>2994.234619140625</v>
      </c>
      <c r="C20" s="26">
        <v>1.3830106258392334</v>
      </c>
    </row>
    <row r="21" spans="1:3" x14ac:dyDescent="0.2">
      <c r="A21" s="26" t="s">
        <v>209</v>
      </c>
      <c r="B21" s="27">
        <v>1986.9649658203125</v>
      </c>
      <c r="C21" s="26">
        <v>0.91776168346405029</v>
      </c>
    </row>
    <row r="22" spans="1:3" x14ac:dyDescent="0.2">
      <c r="A22" s="26" t="s">
        <v>315</v>
      </c>
      <c r="B22" s="27">
        <v>1434.4969482421875</v>
      </c>
      <c r="C22" s="26">
        <v>0.66258156299591064</v>
      </c>
    </row>
    <row r="23" spans="1:3" x14ac:dyDescent="0.2">
      <c r="A23" s="26" t="s">
        <v>254</v>
      </c>
      <c r="B23" s="27">
        <v>461.093017578125</v>
      </c>
      <c r="C23" s="26">
        <v>0.21297481656074524</v>
      </c>
    </row>
    <row r="24" spans="1:3" x14ac:dyDescent="0.2">
      <c r="A24" s="26" t="s">
        <v>156</v>
      </c>
      <c r="B24" s="27">
        <v>428.98898315429688</v>
      </c>
      <c r="C24" s="26">
        <v>0.19814625382423401</v>
      </c>
    </row>
    <row r="25" spans="1:3" x14ac:dyDescent="0.2">
      <c r="A25" s="26" t="s">
        <v>36</v>
      </c>
      <c r="B25" s="27">
        <v>380.95401000976563</v>
      </c>
      <c r="C25" s="26">
        <v>0.17595930397510529</v>
      </c>
    </row>
    <row r="26" spans="1:3" x14ac:dyDescent="0.2">
      <c r="A26" s="26" t="s">
        <v>73</v>
      </c>
      <c r="B26" s="27">
        <v>337.76101684570313</v>
      </c>
      <c r="C26" s="26">
        <v>0.15600885450839996</v>
      </c>
    </row>
    <row r="27" spans="1:3" x14ac:dyDescent="0.2">
      <c r="A27" s="26" t="s">
        <v>40</v>
      </c>
      <c r="B27" s="27">
        <v>203.9429931640625</v>
      </c>
      <c r="C27" s="26">
        <v>9.4199478626251221E-2</v>
      </c>
    </row>
    <row r="28" spans="1:3" x14ac:dyDescent="0.2">
      <c r="A28" s="26" t="s">
        <v>319</v>
      </c>
      <c r="B28" s="27">
        <v>62.079002380371094</v>
      </c>
      <c r="C28" s="26">
        <v>2.8673745691776276E-2</v>
      </c>
    </row>
    <row r="29" spans="1:3" x14ac:dyDescent="0.2">
      <c r="A29" s="26" t="s">
        <v>330</v>
      </c>
      <c r="B29" s="27">
        <v>35.317001342773438</v>
      </c>
      <c r="C29" s="26">
        <v>1.6312612220644951E-2</v>
      </c>
    </row>
    <row r="30" spans="1:3" x14ac:dyDescent="0.2">
      <c r="A30" s="26" t="s">
        <v>320</v>
      </c>
      <c r="B30" s="27">
        <v>18.236000061035156</v>
      </c>
      <c r="C30" s="26">
        <v>8.4230480715632439E-3</v>
      </c>
    </row>
    <row r="31" spans="1:3" ht="15" thickBot="1" x14ac:dyDescent="0.25">
      <c r="A31" s="29" t="s">
        <v>47</v>
      </c>
      <c r="B31" s="29">
        <f>SUM(B5:B30)</f>
        <v>216501.19038391113</v>
      </c>
      <c r="C31" s="29">
        <v>99.999999999999943</v>
      </c>
    </row>
    <row r="32" spans="1:3" ht="15" thickTop="1" x14ac:dyDescent="0.2">
      <c r="A32" s="6"/>
      <c r="B32" s="6"/>
      <c r="C32" s="30"/>
    </row>
    <row r="33" spans="1:3" x14ac:dyDescent="0.2">
      <c r="A33" s="31" t="s">
        <v>335</v>
      </c>
    </row>
    <row r="34" spans="1:3" x14ac:dyDescent="0.2">
      <c r="A34" s="64" t="s">
        <v>336</v>
      </c>
      <c r="B34" s="64"/>
      <c r="C34" s="64"/>
    </row>
    <row r="35" spans="1:3" x14ac:dyDescent="0.2">
      <c r="A35" s="64"/>
      <c r="B35" s="64"/>
      <c r="C35" s="64"/>
    </row>
    <row r="37" spans="1:3" x14ac:dyDescent="0.2">
      <c r="A37" s="11" t="s">
        <v>353</v>
      </c>
    </row>
    <row r="38" spans="1:3" x14ac:dyDescent="0.2">
      <c r="A38" s="9" t="s">
        <v>291</v>
      </c>
      <c r="B38" s="9"/>
      <c r="C38" s="9"/>
    </row>
    <row r="39" spans="1:3" x14ac:dyDescent="0.2">
      <c r="A39" s="9" t="s">
        <v>299</v>
      </c>
      <c r="B39" s="9"/>
      <c r="C39" s="9"/>
    </row>
    <row r="40" spans="1:3" x14ac:dyDescent="0.2">
      <c r="A40" s="9" t="s">
        <v>328</v>
      </c>
      <c r="B40" s="9"/>
      <c r="C40" s="9"/>
    </row>
    <row r="42" spans="1:3" x14ac:dyDescent="0.2">
      <c r="B42" s="32" t="s">
        <v>324</v>
      </c>
      <c r="C42" s="33"/>
    </row>
    <row r="43" spans="1:3" ht="25.5" customHeight="1" x14ac:dyDescent="0.2">
      <c r="A43" s="11" t="s">
        <v>55</v>
      </c>
      <c r="B43" s="34" t="s">
        <v>2</v>
      </c>
      <c r="C43" s="12" t="s">
        <v>1</v>
      </c>
    </row>
    <row r="44" spans="1:3" x14ac:dyDescent="0.2">
      <c r="A44" s="14" t="s">
        <v>63</v>
      </c>
      <c r="B44" s="35">
        <f>B10+B24+B23+B25</f>
        <v>12354.220581054688</v>
      </c>
      <c r="C44" s="15">
        <f>B44/$B$31*100</f>
        <v>5.7063060757991879</v>
      </c>
    </row>
    <row r="45" spans="1:3" x14ac:dyDescent="0.2">
      <c r="A45" s="14" t="s">
        <v>62</v>
      </c>
      <c r="B45" s="35">
        <f>B28+B21+B19+B17</f>
        <v>9615.6142807006836</v>
      </c>
      <c r="C45" s="15">
        <f>B45/$B$31*100</f>
        <v>4.4413678574467781</v>
      </c>
    </row>
    <row r="46" spans="1:3" ht="15" thickBot="1" x14ac:dyDescent="0.25">
      <c r="A46" s="16" t="s">
        <v>47</v>
      </c>
      <c r="B46" s="17">
        <f>SUM(B44:B45)</f>
        <v>21969.834861755371</v>
      </c>
      <c r="C46" s="18">
        <f>B46/$B$31*100</f>
        <v>10.147673933245965</v>
      </c>
    </row>
    <row r="47" spans="1:3" ht="15" thickTop="1" x14ac:dyDescent="0.2"/>
    <row r="49" spans="1:3" x14ac:dyDescent="0.2">
      <c r="A49" s="11" t="s">
        <v>65</v>
      </c>
    </row>
    <row r="50" spans="1:3" ht="26.25" customHeight="1" x14ac:dyDescent="0.2">
      <c r="A50" s="65" t="s">
        <v>352</v>
      </c>
      <c r="B50" s="65"/>
      <c r="C50" s="65"/>
    </row>
    <row r="51" spans="1:3" ht="27.75" customHeight="1" x14ac:dyDescent="0.2">
      <c r="A51" s="65" t="s">
        <v>266</v>
      </c>
      <c r="B51" s="65"/>
      <c r="C51" s="65"/>
    </row>
    <row r="52" spans="1:3" x14ac:dyDescent="0.2">
      <c r="B52" s="6"/>
    </row>
    <row r="53" spans="1:3" x14ac:dyDescent="0.2">
      <c r="A53" s="1" t="s">
        <v>325</v>
      </c>
      <c r="B53" s="5"/>
      <c r="C53" s="5"/>
    </row>
    <row r="54" spans="1:3" x14ac:dyDescent="0.2">
      <c r="B54" s="5"/>
      <c r="C54" s="5"/>
    </row>
    <row r="55" spans="1:3" x14ac:dyDescent="0.2">
      <c r="B55" s="5"/>
      <c r="C55" s="5"/>
    </row>
  </sheetData>
  <mergeCells count="3">
    <mergeCell ref="A34:C35"/>
    <mergeCell ref="A50:C50"/>
    <mergeCell ref="A51:C51"/>
  </mergeCells>
  <pageMargins left="0.7" right="0.7" top="0.75" bottom="0.75" header="0.3" footer="0.3"/>
  <pageSetup paperSize="9" scale="85" orientation="portrait" r:id="rId1"/>
  <headerFooter>
    <oddHeader>&amp;R
&amp;G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56"/>
  <sheetViews>
    <sheetView zoomScaleNormal="100" workbookViewId="0"/>
  </sheetViews>
  <sheetFormatPr defaultRowHeight="14.25" x14ac:dyDescent="0.2"/>
  <cols>
    <col min="1" max="1" width="58.42578125" style="1" customWidth="1"/>
    <col min="2" max="2" width="18.5703125" style="1" customWidth="1"/>
    <col min="3" max="3" width="18.7109375" style="1" customWidth="1"/>
    <col min="4" max="16384" width="9.140625" style="1"/>
  </cols>
  <sheetData>
    <row r="1" spans="1:3" x14ac:dyDescent="0.2">
      <c r="A1" s="21" t="s">
        <v>334</v>
      </c>
    </row>
    <row r="2" spans="1:3" x14ac:dyDescent="0.2">
      <c r="A2" s="61" t="s">
        <v>333</v>
      </c>
      <c r="B2" s="62"/>
      <c r="C2" s="63"/>
    </row>
    <row r="3" spans="1:3" ht="15" customHeight="1" x14ac:dyDescent="0.2">
      <c r="B3" s="22" t="s">
        <v>0</v>
      </c>
      <c r="C3" s="23"/>
    </row>
    <row r="4" spans="1:3" ht="28.5" x14ac:dyDescent="0.2">
      <c r="A4" s="24" t="s">
        <v>3</v>
      </c>
      <c r="B4" s="25" t="s">
        <v>2</v>
      </c>
      <c r="C4" s="25" t="s">
        <v>1</v>
      </c>
    </row>
    <row r="5" spans="1:3" x14ac:dyDescent="0.2">
      <c r="A5" s="26" t="s">
        <v>6</v>
      </c>
      <c r="B5" s="27">
        <v>38521.2421875</v>
      </c>
      <c r="C5" s="26">
        <v>19.690973281860352</v>
      </c>
    </row>
    <row r="6" spans="1:3" x14ac:dyDescent="0.2">
      <c r="A6" s="26" t="s">
        <v>305</v>
      </c>
      <c r="B6" s="27">
        <v>27059.046875</v>
      </c>
      <c r="C6" s="26">
        <v>13.831822395324707</v>
      </c>
    </row>
    <row r="7" spans="1:3" x14ac:dyDescent="0.2">
      <c r="A7" s="26" t="s">
        <v>67</v>
      </c>
      <c r="B7" s="27">
        <v>26443</v>
      </c>
      <c r="C7" s="26">
        <v>13.51691722869873</v>
      </c>
    </row>
    <row r="8" spans="1:3" x14ac:dyDescent="0.2">
      <c r="A8" s="26" t="s">
        <v>147</v>
      </c>
      <c r="B8" s="27">
        <v>14475.470703125</v>
      </c>
      <c r="C8" s="26">
        <v>7.3994526863098145</v>
      </c>
    </row>
    <row r="9" spans="1:3" x14ac:dyDescent="0.2">
      <c r="A9" s="26" t="s">
        <v>68</v>
      </c>
      <c r="B9" s="27">
        <v>13910.4453125</v>
      </c>
      <c r="C9" s="26">
        <v>7.1106276512145996</v>
      </c>
    </row>
    <row r="10" spans="1:3" x14ac:dyDescent="0.2">
      <c r="A10" s="26" t="s">
        <v>63</v>
      </c>
      <c r="B10" s="27">
        <v>11671.5927734375</v>
      </c>
      <c r="C10" s="26">
        <v>5.9661893844604492</v>
      </c>
    </row>
    <row r="11" spans="1:3" x14ac:dyDescent="0.2">
      <c r="A11" s="26" t="s">
        <v>15</v>
      </c>
      <c r="B11" s="27">
        <v>11343</v>
      </c>
      <c r="C11" s="26">
        <v>5.7982220649719238</v>
      </c>
    </row>
    <row r="12" spans="1:3" x14ac:dyDescent="0.2">
      <c r="A12" s="26" t="s">
        <v>10</v>
      </c>
      <c r="B12" s="27">
        <v>8780</v>
      </c>
      <c r="C12" s="26">
        <v>4.4880886077880859</v>
      </c>
    </row>
    <row r="13" spans="1:3" x14ac:dyDescent="0.2">
      <c r="A13" s="26" t="s">
        <v>11</v>
      </c>
      <c r="B13" s="27">
        <v>6244.32421875</v>
      </c>
      <c r="C13" s="26">
        <v>3.191922664642334</v>
      </c>
    </row>
    <row r="14" spans="1:3" x14ac:dyDescent="0.2">
      <c r="A14" s="26" t="s">
        <v>14</v>
      </c>
      <c r="B14" s="27">
        <v>5810.23974609375</v>
      </c>
      <c r="C14" s="26">
        <v>2.9700307846069336</v>
      </c>
    </row>
    <row r="15" spans="1:3" x14ac:dyDescent="0.2">
      <c r="A15" s="26" t="s">
        <v>302</v>
      </c>
      <c r="B15" s="27">
        <v>5215.84912109375</v>
      </c>
      <c r="C15" s="26">
        <v>2.6661949157714844</v>
      </c>
    </row>
    <row r="16" spans="1:3" x14ac:dyDescent="0.2">
      <c r="A16" s="26" t="s">
        <v>331</v>
      </c>
      <c r="B16" s="27">
        <v>5060.24755859375</v>
      </c>
      <c r="C16" s="26">
        <v>2.586655855178833</v>
      </c>
    </row>
    <row r="17" spans="1:3" x14ac:dyDescent="0.2">
      <c r="A17" s="26" t="s">
        <v>250</v>
      </c>
      <c r="B17" s="27">
        <v>4018.576171875</v>
      </c>
      <c r="C17" s="26">
        <v>2.0541830062866211</v>
      </c>
    </row>
    <row r="18" spans="1:3" x14ac:dyDescent="0.2">
      <c r="A18" s="26" t="s">
        <v>251</v>
      </c>
      <c r="B18" s="27">
        <v>3148.427978515625</v>
      </c>
      <c r="C18" s="26">
        <v>1.6093876361846924</v>
      </c>
    </row>
    <row r="19" spans="1:3" x14ac:dyDescent="0.2">
      <c r="A19" s="26" t="s">
        <v>329</v>
      </c>
      <c r="B19" s="27">
        <v>3134.201171875</v>
      </c>
      <c r="C19" s="26">
        <v>1.602115273475647</v>
      </c>
    </row>
    <row r="20" spans="1:3" x14ac:dyDescent="0.2">
      <c r="A20" s="26" t="s">
        <v>314</v>
      </c>
      <c r="B20" s="27">
        <v>2870.607177734375</v>
      </c>
      <c r="C20" s="26">
        <v>1.4673734903335571</v>
      </c>
    </row>
    <row r="21" spans="1:3" x14ac:dyDescent="0.2">
      <c r="A21" s="26" t="s">
        <v>19</v>
      </c>
      <c r="B21" s="27">
        <v>2680.526123046875</v>
      </c>
      <c r="C21" s="26">
        <v>1.3702093362808228</v>
      </c>
    </row>
    <row r="22" spans="1:3" x14ac:dyDescent="0.2">
      <c r="A22" s="26" t="s">
        <v>209</v>
      </c>
      <c r="B22" s="27">
        <v>1838.4410400390625</v>
      </c>
      <c r="C22" s="26">
        <v>0.93975925445556641</v>
      </c>
    </row>
    <row r="23" spans="1:3" x14ac:dyDescent="0.2">
      <c r="A23" s="26" t="s">
        <v>315</v>
      </c>
      <c r="B23" s="27">
        <v>1504.3070068359375</v>
      </c>
      <c r="C23" s="26">
        <v>0.76895934343338013</v>
      </c>
    </row>
    <row r="24" spans="1:3" x14ac:dyDescent="0.2">
      <c r="A24" s="26" t="s">
        <v>254</v>
      </c>
      <c r="B24" s="27">
        <v>435.46200561523438</v>
      </c>
      <c r="C24" s="26">
        <v>0.22259590029716492</v>
      </c>
    </row>
    <row r="25" spans="1:3" x14ac:dyDescent="0.2">
      <c r="A25" s="26" t="s">
        <v>156</v>
      </c>
      <c r="B25" s="27">
        <v>387.35397338867188</v>
      </c>
      <c r="C25" s="26">
        <v>0.19800443947315216</v>
      </c>
    </row>
    <row r="26" spans="1:3" x14ac:dyDescent="0.2">
      <c r="A26" s="26" t="s">
        <v>36</v>
      </c>
      <c r="B26" s="27">
        <v>368.5260009765625</v>
      </c>
      <c r="C26" s="26">
        <v>0.18838010728359222</v>
      </c>
    </row>
    <row r="27" spans="1:3" x14ac:dyDescent="0.2">
      <c r="A27" s="26" t="s">
        <v>73</v>
      </c>
      <c r="B27" s="27">
        <v>345.27001953125</v>
      </c>
      <c r="C27" s="26">
        <v>0.17649230360984802</v>
      </c>
    </row>
    <row r="28" spans="1:3" x14ac:dyDescent="0.2">
      <c r="A28" s="26" t="s">
        <v>40</v>
      </c>
      <c r="B28" s="27">
        <v>194.32400512695313</v>
      </c>
      <c r="C28" s="26">
        <v>9.9332951009273529E-2</v>
      </c>
    </row>
    <row r="29" spans="1:3" x14ac:dyDescent="0.2">
      <c r="A29" s="26" t="s">
        <v>319</v>
      </c>
      <c r="B29" s="27">
        <v>107.95100402832031</v>
      </c>
      <c r="C29" s="26">
        <v>5.5181510746479034E-2</v>
      </c>
    </row>
    <row r="30" spans="1:3" x14ac:dyDescent="0.2">
      <c r="A30" s="26" t="s">
        <v>330</v>
      </c>
      <c r="B30" s="27">
        <v>38.440998077392578</v>
      </c>
      <c r="C30" s="26">
        <v>1.964995451271534E-2</v>
      </c>
    </row>
    <row r="31" spans="1:3" x14ac:dyDescent="0.2">
      <c r="A31" s="28" t="s">
        <v>320</v>
      </c>
      <c r="B31" s="6">
        <v>22.059000015258789</v>
      </c>
      <c r="C31" s="28">
        <v>1.1275938712060452E-2</v>
      </c>
    </row>
    <row r="32" spans="1:3" ht="15" thickBot="1" x14ac:dyDescent="0.25">
      <c r="A32" s="29" t="s">
        <v>47</v>
      </c>
      <c r="B32" s="29">
        <f>SUM(B5:B31)</f>
        <v>195628.93217277527</v>
      </c>
      <c r="C32" s="29">
        <v>99.999999999999943</v>
      </c>
    </row>
    <row r="33" spans="1:3" ht="15" thickTop="1" x14ac:dyDescent="0.2">
      <c r="A33" s="6"/>
      <c r="B33" s="6"/>
      <c r="C33" s="30"/>
    </row>
    <row r="34" spans="1:3" x14ac:dyDescent="0.2">
      <c r="A34" s="31" t="s">
        <v>335</v>
      </c>
    </row>
    <row r="35" spans="1:3" x14ac:dyDescent="0.2">
      <c r="A35" s="64" t="s">
        <v>336</v>
      </c>
      <c r="B35" s="64"/>
      <c r="C35" s="64"/>
    </row>
    <row r="36" spans="1:3" x14ac:dyDescent="0.2">
      <c r="A36" s="64"/>
      <c r="B36" s="64"/>
      <c r="C36" s="64"/>
    </row>
    <row r="38" spans="1:3" x14ac:dyDescent="0.2">
      <c r="A38" s="11" t="s">
        <v>332</v>
      </c>
    </row>
    <row r="39" spans="1:3" x14ac:dyDescent="0.2">
      <c r="A39" s="9" t="s">
        <v>291</v>
      </c>
      <c r="B39" s="9"/>
      <c r="C39" s="9"/>
    </row>
    <row r="40" spans="1:3" x14ac:dyDescent="0.2">
      <c r="A40" s="9" t="s">
        <v>299</v>
      </c>
      <c r="B40" s="9"/>
      <c r="C40" s="9"/>
    </row>
    <row r="41" spans="1:3" x14ac:dyDescent="0.2">
      <c r="A41" s="9" t="s">
        <v>328</v>
      </c>
      <c r="B41" s="9"/>
      <c r="C41" s="9"/>
    </row>
    <row r="43" spans="1:3" x14ac:dyDescent="0.2">
      <c r="B43" s="32" t="s">
        <v>324</v>
      </c>
      <c r="C43" s="33"/>
    </row>
    <row r="44" spans="1:3" ht="25.5" customHeight="1" x14ac:dyDescent="0.2">
      <c r="A44" s="11" t="s">
        <v>55</v>
      </c>
      <c r="B44" s="34" t="s">
        <v>2</v>
      </c>
      <c r="C44" s="12" t="s">
        <v>1</v>
      </c>
    </row>
    <row r="45" spans="1:3" x14ac:dyDescent="0.2">
      <c r="A45" s="14" t="s">
        <v>63</v>
      </c>
      <c r="B45" s="35">
        <f>B10+B25+B24+B26</f>
        <v>12862.934753417969</v>
      </c>
      <c r="C45" s="15">
        <f>B45/$B$32*100</f>
        <v>6.5751699457510204</v>
      </c>
    </row>
    <row r="46" spans="1:3" x14ac:dyDescent="0.2">
      <c r="A46" s="14" t="s">
        <v>62</v>
      </c>
      <c r="B46" s="35">
        <f>B29+B22+B18+B17</f>
        <v>9113.3961944580078</v>
      </c>
      <c r="C46" s="15">
        <f>B46/$B$32*100</f>
        <v>4.6585114447229365</v>
      </c>
    </row>
    <row r="47" spans="1:3" ht="15" thickBot="1" x14ac:dyDescent="0.25">
      <c r="A47" s="16" t="s">
        <v>47</v>
      </c>
      <c r="B47" s="17">
        <f>SUM(B45:B46)</f>
        <v>21976.330947875977</v>
      </c>
      <c r="C47" s="18">
        <f>B47/$B$32*100</f>
        <v>11.233681390473958</v>
      </c>
    </row>
    <row r="48" spans="1:3" ht="15" thickTop="1" x14ac:dyDescent="0.2"/>
    <row r="50" spans="1:3" x14ac:dyDescent="0.2">
      <c r="A50" s="11" t="s">
        <v>65</v>
      </c>
    </row>
    <row r="51" spans="1:3" ht="26.25" customHeight="1" x14ac:dyDescent="0.2">
      <c r="A51" s="65" t="s">
        <v>352</v>
      </c>
      <c r="B51" s="65"/>
      <c r="C51" s="65"/>
    </row>
    <row r="52" spans="1:3" ht="27.75" customHeight="1" x14ac:dyDescent="0.2">
      <c r="A52" s="65" t="s">
        <v>266</v>
      </c>
      <c r="B52" s="65"/>
      <c r="C52" s="65"/>
    </row>
    <row r="53" spans="1:3" x14ac:dyDescent="0.2">
      <c r="B53" s="6"/>
    </row>
    <row r="54" spans="1:3" x14ac:dyDescent="0.2">
      <c r="A54" s="1" t="s">
        <v>325</v>
      </c>
      <c r="B54" s="5"/>
      <c r="C54" s="5"/>
    </row>
    <row r="55" spans="1:3" x14ac:dyDescent="0.2">
      <c r="B55" s="5"/>
      <c r="C55" s="5"/>
    </row>
    <row r="56" spans="1:3" x14ac:dyDescent="0.2">
      <c r="B56" s="5"/>
      <c r="C56" s="5"/>
    </row>
  </sheetData>
  <mergeCells count="3">
    <mergeCell ref="A51:C51"/>
    <mergeCell ref="A52:C52"/>
    <mergeCell ref="A35:C36"/>
  </mergeCells>
  <pageMargins left="0.7" right="0.7" top="0.75" bottom="0.75" header="0.3" footer="0.3"/>
  <pageSetup paperSize="9" scale="85" orientation="portrait" r:id="rId1"/>
  <headerFooter>
    <oddHeader>&amp;R
&amp;G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53"/>
  <sheetViews>
    <sheetView zoomScaleNormal="100" workbookViewId="0"/>
  </sheetViews>
  <sheetFormatPr defaultRowHeight="14.25" x14ac:dyDescent="0.2"/>
  <cols>
    <col min="1" max="1" width="58.42578125" style="1" customWidth="1"/>
    <col min="2" max="2" width="18.5703125" style="1" customWidth="1"/>
    <col min="3" max="3" width="18.7109375" style="1" customWidth="1"/>
    <col min="4" max="4" width="9.140625" style="1"/>
    <col min="5" max="5" width="12.7109375" style="1" bestFit="1" customWidth="1"/>
    <col min="6" max="16384" width="9.140625" style="1"/>
  </cols>
  <sheetData>
    <row r="1" spans="1:3" x14ac:dyDescent="0.2">
      <c r="A1" s="21" t="s">
        <v>334</v>
      </c>
    </row>
    <row r="2" spans="1:3" x14ac:dyDescent="0.2">
      <c r="A2" s="61" t="s">
        <v>326</v>
      </c>
      <c r="B2" s="62"/>
      <c r="C2" s="63"/>
    </row>
    <row r="3" spans="1:3" ht="15" customHeight="1" x14ac:dyDescent="0.2">
      <c r="B3" s="22" t="s">
        <v>0</v>
      </c>
      <c r="C3" s="23"/>
    </row>
    <row r="4" spans="1:3" ht="24.75" customHeight="1" x14ac:dyDescent="0.2">
      <c r="A4" s="24" t="s">
        <v>3</v>
      </c>
      <c r="B4" s="25" t="s">
        <v>2</v>
      </c>
      <c r="C4" s="25" t="s">
        <v>1</v>
      </c>
    </row>
    <row r="5" spans="1:3" x14ac:dyDescent="0.2">
      <c r="A5" s="26" t="s">
        <v>6</v>
      </c>
      <c r="B5" s="27">
        <v>37382.652000000002</v>
      </c>
      <c r="C5" s="26">
        <v>20.003602981567383</v>
      </c>
    </row>
    <row r="6" spans="1:3" x14ac:dyDescent="0.2">
      <c r="A6" s="26" t="s">
        <v>67</v>
      </c>
      <c r="B6" s="27">
        <v>27958</v>
      </c>
      <c r="C6" s="26">
        <v>14.960434913635254</v>
      </c>
    </row>
    <row r="7" spans="1:3" x14ac:dyDescent="0.2">
      <c r="A7" s="26" t="s">
        <v>305</v>
      </c>
      <c r="B7" s="27">
        <v>20951.625</v>
      </c>
      <c r="C7" s="26">
        <v>11.211297035217285</v>
      </c>
    </row>
    <row r="8" spans="1:3" x14ac:dyDescent="0.2">
      <c r="A8" s="26" t="s">
        <v>68</v>
      </c>
      <c r="B8" s="27">
        <v>13490.584000000001</v>
      </c>
      <c r="C8" s="26">
        <v>7.2188639640808105</v>
      </c>
    </row>
    <row r="9" spans="1:3" x14ac:dyDescent="0.2">
      <c r="A9" s="26" t="s">
        <v>15</v>
      </c>
      <c r="B9" s="27">
        <v>11852</v>
      </c>
      <c r="C9" s="26">
        <v>6.3420515060424805</v>
      </c>
    </row>
    <row r="10" spans="1:3" x14ac:dyDescent="0.2">
      <c r="A10" s="26" t="s">
        <v>306</v>
      </c>
      <c r="B10" s="27">
        <v>11559.027</v>
      </c>
      <c r="C10" s="26">
        <v>6.1852803230285645</v>
      </c>
    </row>
    <row r="11" spans="1:3" x14ac:dyDescent="0.2">
      <c r="A11" s="26" t="s">
        <v>63</v>
      </c>
      <c r="B11" s="27">
        <v>10129.138999999999</v>
      </c>
      <c r="C11" s="26">
        <v>5.4201416969299316</v>
      </c>
    </row>
    <row r="12" spans="1:3" x14ac:dyDescent="0.2">
      <c r="A12" s="26" t="s">
        <v>10</v>
      </c>
      <c r="B12" s="27">
        <v>8980</v>
      </c>
      <c r="C12" s="26">
        <v>4.8052330017089844</v>
      </c>
    </row>
    <row r="13" spans="1:3" x14ac:dyDescent="0.2">
      <c r="A13" s="26" t="s">
        <v>307</v>
      </c>
      <c r="B13" s="27">
        <v>6178.7579999999998</v>
      </c>
      <c r="C13" s="26">
        <v>3.3062775135040283</v>
      </c>
    </row>
    <row r="14" spans="1:3" x14ac:dyDescent="0.2">
      <c r="A14" s="26" t="s">
        <v>308</v>
      </c>
      <c r="B14" s="27">
        <v>5803.7150000000001</v>
      </c>
      <c r="C14" s="26">
        <v>3.1055905818939209</v>
      </c>
    </row>
    <row r="15" spans="1:3" x14ac:dyDescent="0.2">
      <c r="A15" s="26" t="s">
        <v>302</v>
      </c>
      <c r="B15" s="27">
        <v>5027.0789999999997</v>
      </c>
      <c r="C15" s="26">
        <v>2.690009593963623</v>
      </c>
    </row>
    <row r="16" spans="1:3" x14ac:dyDescent="0.2">
      <c r="A16" s="26" t="s">
        <v>310</v>
      </c>
      <c r="B16" s="27">
        <v>4703.9229999999998</v>
      </c>
      <c r="C16" s="26">
        <v>2.517087459564209</v>
      </c>
    </row>
    <row r="17" spans="1:5" x14ac:dyDescent="0.2">
      <c r="A17" s="26" t="s">
        <v>309</v>
      </c>
      <c r="B17" s="27">
        <v>4321.4570000000003</v>
      </c>
      <c r="C17" s="26">
        <v>2.3178942714095778</v>
      </c>
    </row>
    <row r="18" spans="1:5" x14ac:dyDescent="0.2">
      <c r="A18" s="26" t="s">
        <v>311</v>
      </c>
      <c r="B18" s="27">
        <v>4016.5749999999998</v>
      </c>
      <c r="C18" s="26">
        <v>2.149284839630127</v>
      </c>
    </row>
    <row r="19" spans="1:5" x14ac:dyDescent="0.2">
      <c r="A19" s="26" t="s">
        <v>312</v>
      </c>
      <c r="B19" s="27">
        <v>3258.3029999999999</v>
      </c>
      <c r="C19" s="26">
        <v>1.7435306310653687</v>
      </c>
    </row>
    <row r="20" spans="1:5" x14ac:dyDescent="0.2">
      <c r="A20" s="26" t="s">
        <v>313</v>
      </c>
      <c r="B20" s="27">
        <v>3033.125</v>
      </c>
      <c r="C20" s="26">
        <v>1.6230369806289673</v>
      </c>
    </row>
    <row r="21" spans="1:5" x14ac:dyDescent="0.2">
      <c r="A21" s="26" t="s">
        <v>314</v>
      </c>
      <c r="B21" s="27">
        <v>2645.8670000000002</v>
      </c>
      <c r="C21" s="26">
        <v>1.4158139228820801</v>
      </c>
    </row>
    <row r="22" spans="1:5" x14ac:dyDescent="0.2">
      <c r="A22" s="26" t="s">
        <v>209</v>
      </c>
      <c r="B22" s="27">
        <v>1862.38</v>
      </c>
      <c r="C22" s="26">
        <v>0.99656683206558228</v>
      </c>
    </row>
    <row r="23" spans="1:5" x14ac:dyDescent="0.2">
      <c r="A23" s="26" t="s">
        <v>315</v>
      </c>
      <c r="B23" s="27">
        <v>1849.7670000000001</v>
      </c>
      <c r="C23" s="26">
        <v>0.98981767892837524</v>
      </c>
    </row>
    <row r="24" spans="1:5" x14ac:dyDescent="0.2">
      <c r="A24" s="26" t="s">
        <v>317</v>
      </c>
      <c r="B24" s="27">
        <v>421.52499999999998</v>
      </c>
      <c r="C24" s="26">
        <v>0.22555968165397644</v>
      </c>
    </row>
    <row r="25" spans="1:5" x14ac:dyDescent="0.2">
      <c r="A25" s="26" t="s">
        <v>156</v>
      </c>
      <c r="B25" s="27">
        <v>387.73500000000001</v>
      </c>
      <c r="C25" s="26">
        <v>0.20747852325439453</v>
      </c>
    </row>
    <row r="26" spans="1:5" x14ac:dyDescent="0.2">
      <c r="A26" s="26" t="s">
        <v>318</v>
      </c>
      <c r="B26" s="27">
        <v>368.9</v>
      </c>
      <c r="C26" s="26">
        <v>0.19739982485771179</v>
      </c>
    </row>
    <row r="27" spans="1:5" x14ac:dyDescent="0.2">
      <c r="A27" s="26" t="s">
        <v>73</v>
      </c>
      <c r="B27" s="27">
        <v>354.71899999999999</v>
      </c>
      <c r="C27" s="26">
        <v>0.18981152772903442</v>
      </c>
    </row>
    <row r="28" spans="1:5" x14ac:dyDescent="0.2">
      <c r="A28" s="26" t="s">
        <v>40</v>
      </c>
      <c r="B28" s="27">
        <v>202.43100000000001</v>
      </c>
      <c r="C28" s="26">
        <v>0.10832161456346512</v>
      </c>
    </row>
    <row r="29" spans="1:5" x14ac:dyDescent="0.2">
      <c r="A29" s="26" t="s">
        <v>319</v>
      </c>
      <c r="B29" s="27">
        <v>114.581</v>
      </c>
      <c r="C29" s="26">
        <v>6.1457661967336666E-2</v>
      </c>
    </row>
    <row r="30" spans="1:5" x14ac:dyDescent="0.2">
      <c r="A30" s="26" t="s">
        <v>320</v>
      </c>
      <c r="B30" s="6">
        <v>25.731000000000002</v>
      </c>
      <c r="C30" s="28">
        <v>6.1312738806009293E-2</v>
      </c>
    </row>
    <row r="31" spans="1:5" ht="15" thickBot="1" x14ac:dyDescent="0.25">
      <c r="A31" s="29" t="s">
        <v>47</v>
      </c>
      <c r="B31" s="29">
        <v>186879.598</v>
      </c>
      <c r="C31" s="29">
        <v>99.999999999999943</v>
      </c>
    </row>
    <row r="32" spans="1:5" ht="15" thickTop="1" x14ac:dyDescent="0.2">
      <c r="A32" s="6"/>
      <c r="B32" s="6"/>
      <c r="C32" s="30"/>
      <c r="E32" s="2"/>
    </row>
    <row r="33" spans="1:5" x14ac:dyDescent="0.2">
      <c r="A33" s="31" t="s">
        <v>321</v>
      </c>
    </row>
    <row r="35" spans="1:5" x14ac:dyDescent="0.2">
      <c r="A35" s="11" t="s">
        <v>327</v>
      </c>
    </row>
    <row r="36" spans="1:5" x14ac:dyDescent="0.2">
      <c r="A36" s="9" t="s">
        <v>291</v>
      </c>
      <c r="B36" s="9"/>
      <c r="C36" s="9"/>
    </row>
    <row r="37" spans="1:5" x14ac:dyDescent="0.2">
      <c r="A37" s="9" t="s">
        <v>299</v>
      </c>
      <c r="B37" s="9"/>
      <c r="C37" s="9"/>
    </row>
    <row r="38" spans="1:5" x14ac:dyDescent="0.2">
      <c r="A38" s="9" t="s">
        <v>328</v>
      </c>
      <c r="B38" s="9"/>
      <c r="C38" s="9"/>
    </row>
    <row r="40" spans="1:5" x14ac:dyDescent="0.2">
      <c r="B40" s="32" t="s">
        <v>324</v>
      </c>
      <c r="C40" s="33"/>
    </row>
    <row r="41" spans="1:5" ht="25.5" customHeight="1" x14ac:dyDescent="0.2">
      <c r="A41" s="11" t="s">
        <v>55</v>
      </c>
      <c r="B41" s="34" t="s">
        <v>2</v>
      </c>
      <c r="C41" s="12" t="s">
        <v>1</v>
      </c>
    </row>
    <row r="42" spans="1:5" x14ac:dyDescent="0.2">
      <c r="A42" s="14" t="s">
        <v>63</v>
      </c>
      <c r="B42" s="35">
        <f>B11+B24+B25</f>
        <v>10938.398999999999</v>
      </c>
      <c r="C42" s="15">
        <f>B42/$B$31*100</f>
        <v>5.8531798639678145</v>
      </c>
      <c r="E42" s="3"/>
    </row>
    <row r="43" spans="1:5" x14ac:dyDescent="0.2">
      <c r="A43" s="14" t="s">
        <v>62</v>
      </c>
      <c r="B43" s="35">
        <f>B18+B19+B22+B29</f>
        <v>9251.8389999999999</v>
      </c>
      <c r="C43" s="15">
        <f>B43/$B$31*100</f>
        <v>4.9506950459086498</v>
      </c>
    </row>
    <row r="44" spans="1:5" ht="15" thickBot="1" x14ac:dyDescent="0.25">
      <c r="A44" s="16" t="s">
        <v>47</v>
      </c>
      <c r="B44" s="17">
        <f>SUM(B42:B43)</f>
        <v>20190.237999999998</v>
      </c>
      <c r="C44" s="18">
        <f>B44/$B$31*100</f>
        <v>10.803874909876464</v>
      </c>
    </row>
    <row r="45" spans="1:5" ht="15" thickTop="1" x14ac:dyDescent="0.2"/>
    <row r="47" spans="1:5" x14ac:dyDescent="0.2">
      <c r="A47" s="11" t="s">
        <v>65</v>
      </c>
    </row>
    <row r="48" spans="1:5" ht="26.25" customHeight="1" x14ac:dyDescent="0.2">
      <c r="A48" s="65" t="s">
        <v>323</v>
      </c>
      <c r="B48" s="65"/>
      <c r="C48" s="65"/>
      <c r="D48" s="3"/>
      <c r="E48" s="4"/>
    </row>
    <row r="49" spans="1:3" ht="27.75" customHeight="1" x14ac:dyDescent="0.2">
      <c r="A49" s="65" t="s">
        <v>266</v>
      </c>
      <c r="B49" s="65"/>
      <c r="C49" s="65"/>
    </row>
    <row r="50" spans="1:3" ht="15" customHeight="1" x14ac:dyDescent="0.2">
      <c r="A50" s="65"/>
      <c r="B50" s="65"/>
      <c r="C50" s="65"/>
    </row>
    <row r="51" spans="1:3" x14ac:dyDescent="0.2">
      <c r="A51" s="1" t="s">
        <v>325</v>
      </c>
      <c r="B51" s="5"/>
      <c r="C51" s="5"/>
    </row>
    <row r="52" spans="1:3" x14ac:dyDescent="0.2">
      <c r="B52" s="5"/>
      <c r="C52" s="5"/>
    </row>
    <row r="53" spans="1:3" x14ac:dyDescent="0.2">
      <c r="B53" s="5"/>
      <c r="C53" s="5"/>
    </row>
  </sheetData>
  <mergeCells count="3">
    <mergeCell ref="A48:C48"/>
    <mergeCell ref="A49:C49"/>
    <mergeCell ref="A50:C50"/>
  </mergeCells>
  <pageMargins left="0.7" right="0.7" top="0.75" bottom="0.75" header="0.3" footer="0.3"/>
  <pageSetup paperSize="9" scale="85" orientation="portrait" r:id="rId1"/>
  <headerFooter>
    <oddHeader>&amp;R
&amp;G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55"/>
  <sheetViews>
    <sheetView zoomScaleNormal="100" workbookViewId="0">
      <selection activeCell="A53" sqref="A53"/>
    </sheetView>
  </sheetViews>
  <sheetFormatPr defaultRowHeight="14.25" x14ac:dyDescent="0.2"/>
  <cols>
    <col min="1" max="1" width="58.42578125" style="1" customWidth="1"/>
    <col min="2" max="2" width="18.5703125" style="1" customWidth="1"/>
    <col min="3" max="3" width="18.7109375" style="1" customWidth="1"/>
    <col min="4" max="16384" width="9.140625" style="1"/>
  </cols>
  <sheetData>
    <row r="1" spans="1:3" x14ac:dyDescent="0.2">
      <c r="A1" s="21" t="s">
        <v>334</v>
      </c>
    </row>
    <row r="2" spans="1:3" x14ac:dyDescent="0.2">
      <c r="A2" s="61" t="s">
        <v>304</v>
      </c>
      <c r="B2" s="62"/>
      <c r="C2" s="63"/>
    </row>
    <row r="3" spans="1:3" ht="15" customHeight="1" x14ac:dyDescent="0.2">
      <c r="B3" s="22" t="s">
        <v>0</v>
      </c>
      <c r="C3" s="23"/>
    </row>
    <row r="4" spans="1:3" ht="24.75" customHeight="1" x14ac:dyDescent="0.2">
      <c r="A4" s="24" t="s">
        <v>3</v>
      </c>
      <c r="B4" s="25" t="s">
        <v>2</v>
      </c>
      <c r="C4" s="25" t="s">
        <v>1</v>
      </c>
    </row>
    <row r="5" spans="1:3" x14ac:dyDescent="0.2">
      <c r="A5" s="6" t="s">
        <v>6</v>
      </c>
      <c r="B5" s="6">
        <v>35503</v>
      </c>
      <c r="C5" s="30">
        <v>19.646938380232974</v>
      </c>
    </row>
    <row r="6" spans="1:3" x14ac:dyDescent="0.2">
      <c r="A6" s="52" t="s">
        <v>67</v>
      </c>
      <c r="B6" s="52">
        <v>30956</v>
      </c>
      <c r="C6" s="58">
        <v>17.130682604244488</v>
      </c>
    </row>
    <row r="7" spans="1:3" x14ac:dyDescent="0.2">
      <c r="A7" s="52" t="s">
        <v>305</v>
      </c>
      <c r="B7" s="52">
        <v>20025</v>
      </c>
      <c r="C7" s="58">
        <v>11.081597078110732</v>
      </c>
    </row>
    <row r="8" spans="1:3" x14ac:dyDescent="0.2">
      <c r="A8" s="52" t="s">
        <v>68</v>
      </c>
      <c r="B8" s="52">
        <v>12965</v>
      </c>
      <c r="C8" s="58">
        <v>7.1746769596856756</v>
      </c>
    </row>
    <row r="9" spans="1:3" x14ac:dyDescent="0.2">
      <c r="A9" s="52" t="s">
        <v>15</v>
      </c>
      <c r="B9" s="52">
        <v>9997</v>
      </c>
      <c r="C9" s="58">
        <v>5.5322210232146309</v>
      </c>
    </row>
    <row r="10" spans="1:3" x14ac:dyDescent="0.2">
      <c r="A10" s="52" t="s">
        <v>306</v>
      </c>
      <c r="B10" s="52">
        <v>9672</v>
      </c>
      <c r="C10" s="58">
        <v>5.3523698846185779</v>
      </c>
    </row>
    <row r="11" spans="1:3" x14ac:dyDescent="0.2">
      <c r="A11" s="52" t="s">
        <v>63</v>
      </c>
      <c r="B11" s="52">
        <v>9251</v>
      </c>
      <c r="C11" s="58">
        <v>5.119393486621842</v>
      </c>
    </row>
    <row r="12" spans="1:3" x14ac:dyDescent="0.2">
      <c r="A12" s="52" t="s">
        <v>10</v>
      </c>
      <c r="B12" s="52">
        <v>8686</v>
      </c>
      <c r="C12" s="58">
        <v>4.8067291995240859</v>
      </c>
    </row>
    <row r="13" spans="1:3" x14ac:dyDescent="0.2">
      <c r="A13" s="52" t="s">
        <v>307</v>
      </c>
      <c r="B13" s="52">
        <v>5592</v>
      </c>
      <c r="C13" s="58">
        <v>3.094546360089649</v>
      </c>
    </row>
    <row r="14" spans="1:3" x14ac:dyDescent="0.2">
      <c r="A14" s="52" t="s">
        <v>308</v>
      </c>
      <c r="B14" s="52">
        <v>5509</v>
      </c>
      <c r="C14" s="58">
        <v>3.0486151462328102</v>
      </c>
    </row>
    <row r="15" spans="1:3" x14ac:dyDescent="0.2">
      <c r="A15" s="52" t="s">
        <v>309</v>
      </c>
      <c r="B15" s="52">
        <v>5377</v>
      </c>
      <c r="C15" s="58">
        <v>2.9755679145568745</v>
      </c>
    </row>
    <row r="16" spans="1:3" x14ac:dyDescent="0.2">
      <c r="A16" s="52" t="s">
        <v>310</v>
      </c>
      <c r="B16" s="52">
        <v>4366</v>
      </c>
      <c r="C16" s="58">
        <v>2.4160925264934558</v>
      </c>
    </row>
    <row r="17" spans="1:5" x14ac:dyDescent="0.2">
      <c r="A17" s="52" t="s">
        <v>311</v>
      </c>
      <c r="B17" s="52">
        <v>3944</v>
      </c>
      <c r="C17" s="58">
        <v>2.1825627403779642</v>
      </c>
    </row>
    <row r="18" spans="1:5" x14ac:dyDescent="0.2">
      <c r="A18" s="52" t="s">
        <v>20</v>
      </c>
      <c r="B18" s="52">
        <v>3605</v>
      </c>
      <c r="C18" s="58">
        <v>1.9949641681193107</v>
      </c>
    </row>
    <row r="19" spans="1:5" x14ac:dyDescent="0.2">
      <c r="A19" s="52" t="s">
        <v>312</v>
      </c>
      <c r="B19" s="52">
        <v>3185</v>
      </c>
      <c r="C19" s="58">
        <v>1.7625411582413326</v>
      </c>
    </row>
    <row r="20" spans="1:5" x14ac:dyDescent="0.2">
      <c r="A20" s="52" t="s">
        <v>313</v>
      </c>
      <c r="B20" s="52">
        <v>2895</v>
      </c>
      <c r="C20" s="58">
        <v>1.6020586038017763</v>
      </c>
    </row>
    <row r="21" spans="1:5" x14ac:dyDescent="0.2">
      <c r="A21" s="52" t="s">
        <v>314</v>
      </c>
      <c r="B21" s="52">
        <v>2506</v>
      </c>
      <c r="C21" s="58">
        <v>1.3867906256052682</v>
      </c>
    </row>
    <row r="22" spans="1:5" x14ac:dyDescent="0.2">
      <c r="A22" s="52" t="s">
        <v>315</v>
      </c>
      <c r="B22" s="52">
        <v>2004</v>
      </c>
      <c r="C22" s="58">
        <v>1.1089897899892089</v>
      </c>
    </row>
    <row r="23" spans="1:5" x14ac:dyDescent="0.2">
      <c r="A23" s="52" t="s">
        <v>209</v>
      </c>
      <c r="B23" s="52">
        <v>1806</v>
      </c>
      <c r="C23" s="58">
        <v>0.99941894247530505</v>
      </c>
    </row>
    <row r="24" spans="1:5" x14ac:dyDescent="0.2">
      <c r="A24" s="52" t="s">
        <v>316</v>
      </c>
      <c r="B24" s="52">
        <v>1003</v>
      </c>
      <c r="C24" s="58">
        <v>0.55504828311336163</v>
      </c>
    </row>
    <row r="25" spans="1:5" x14ac:dyDescent="0.2">
      <c r="A25" s="52" t="s">
        <v>317</v>
      </c>
      <c r="B25" s="52">
        <v>411</v>
      </c>
      <c r="C25" s="58">
        <v>0.22744251680916408</v>
      </c>
    </row>
    <row r="26" spans="1:5" x14ac:dyDescent="0.2">
      <c r="A26" s="52" t="s">
        <v>318</v>
      </c>
      <c r="B26" s="52">
        <v>397</v>
      </c>
      <c r="C26" s="58">
        <v>0.21969508314656486</v>
      </c>
    </row>
    <row r="27" spans="1:5" x14ac:dyDescent="0.2">
      <c r="A27" s="52" t="s">
        <v>156</v>
      </c>
      <c r="B27" s="52">
        <v>373</v>
      </c>
      <c r="C27" s="58">
        <v>0.20641376829639468</v>
      </c>
    </row>
    <row r="28" spans="1:5" x14ac:dyDescent="0.2">
      <c r="A28" s="52" t="s">
        <v>73</v>
      </c>
      <c r="B28" s="52">
        <v>369</v>
      </c>
      <c r="C28" s="58">
        <v>0.20420021582136633</v>
      </c>
    </row>
    <row r="29" spans="1:5" x14ac:dyDescent="0.2">
      <c r="A29" s="52" t="s">
        <v>40</v>
      </c>
      <c r="B29" s="52">
        <v>200</v>
      </c>
      <c r="C29" s="58">
        <v>0.11067762375141804</v>
      </c>
      <c r="E29" s="19"/>
    </row>
    <row r="30" spans="1:5" x14ac:dyDescent="0.2">
      <c r="A30" s="52" t="s">
        <v>319</v>
      </c>
      <c r="B30" s="52">
        <v>82</v>
      </c>
      <c r="C30" s="58">
        <v>4.5377825738081405E-2</v>
      </c>
    </row>
    <row r="31" spans="1:5" x14ac:dyDescent="0.2">
      <c r="A31" s="52" t="s">
        <v>320</v>
      </c>
      <c r="B31" s="52">
        <v>26</v>
      </c>
      <c r="C31" s="58">
        <v>1.4388091087684348E-2</v>
      </c>
    </row>
    <row r="32" spans="1:5" ht="15" thickBot="1" x14ac:dyDescent="0.25">
      <c r="A32" s="29" t="s">
        <v>47</v>
      </c>
      <c r="B32" s="29">
        <v>180705</v>
      </c>
      <c r="C32" s="59">
        <v>100.00000000000001</v>
      </c>
    </row>
    <row r="33" spans="1:5" ht="15" thickTop="1" x14ac:dyDescent="0.2"/>
    <row r="34" spans="1:5" x14ac:dyDescent="0.2">
      <c r="A34" s="31" t="s">
        <v>321</v>
      </c>
    </row>
    <row r="36" spans="1:5" x14ac:dyDescent="0.2">
      <c r="A36" s="11" t="s">
        <v>322</v>
      </c>
    </row>
    <row r="37" spans="1:5" x14ac:dyDescent="0.2">
      <c r="A37" s="9" t="s">
        <v>291</v>
      </c>
      <c r="B37" s="9"/>
      <c r="C37" s="9"/>
    </row>
    <row r="38" spans="1:5" x14ac:dyDescent="0.2">
      <c r="A38" s="9" t="s">
        <v>299</v>
      </c>
      <c r="B38" s="9"/>
      <c r="C38" s="9"/>
    </row>
    <row r="40" spans="1:5" x14ac:dyDescent="0.2">
      <c r="B40" s="32" t="s">
        <v>324</v>
      </c>
      <c r="C40" s="33"/>
    </row>
    <row r="41" spans="1:5" ht="25.5" customHeight="1" x14ac:dyDescent="0.2">
      <c r="A41" s="11" t="s">
        <v>55</v>
      </c>
      <c r="B41" s="34" t="s">
        <v>2</v>
      </c>
      <c r="C41" s="12" t="s">
        <v>1</v>
      </c>
    </row>
    <row r="42" spans="1:5" x14ac:dyDescent="0.2">
      <c r="A42" s="14" t="s">
        <v>63</v>
      </c>
      <c r="B42" s="37">
        <f>B11+B25+B27</f>
        <v>10035</v>
      </c>
      <c r="C42" s="15">
        <f>B42/$B$32*100</f>
        <v>5.5532497717274012</v>
      </c>
    </row>
    <row r="43" spans="1:5" x14ac:dyDescent="0.2">
      <c r="A43" s="14" t="s">
        <v>62</v>
      </c>
      <c r="B43" s="38">
        <f>B17+B19+B23+B30</f>
        <v>9017</v>
      </c>
      <c r="C43" s="15">
        <f>B43/$B$32*100</f>
        <v>4.9899006668326837</v>
      </c>
      <c r="E43" s="20"/>
    </row>
    <row r="44" spans="1:5" x14ac:dyDescent="0.2">
      <c r="A44" s="1" t="s">
        <v>302</v>
      </c>
      <c r="B44" s="8">
        <f>B18+B24</f>
        <v>4608</v>
      </c>
      <c r="C44" s="15">
        <f>B44/$B$32*100</f>
        <v>2.5500124512326723</v>
      </c>
    </row>
    <row r="45" spans="1:5" ht="15" thickBot="1" x14ac:dyDescent="0.25">
      <c r="A45" s="16" t="s">
        <v>47</v>
      </c>
      <c r="B45" s="17">
        <f>SUM(B42:B44)</f>
        <v>23660</v>
      </c>
      <c r="C45" s="18">
        <f>B45/$B$32*100</f>
        <v>13.093162889792756</v>
      </c>
    </row>
    <row r="46" spans="1:5" ht="15" thickTop="1" x14ac:dyDescent="0.2"/>
    <row r="48" spans="1:5" x14ac:dyDescent="0.2">
      <c r="A48" s="11" t="s">
        <v>65</v>
      </c>
    </row>
    <row r="49" spans="1:3" ht="26.25" customHeight="1" x14ac:dyDescent="0.2">
      <c r="A49" s="65" t="s">
        <v>323</v>
      </c>
      <c r="B49" s="65"/>
      <c r="C49" s="65"/>
    </row>
    <row r="50" spans="1:3" ht="27.75" customHeight="1" x14ac:dyDescent="0.2">
      <c r="A50" s="65" t="s">
        <v>266</v>
      </c>
      <c r="B50" s="65"/>
      <c r="C50" s="65"/>
    </row>
    <row r="51" spans="1:3" ht="15" customHeight="1" x14ac:dyDescent="0.2">
      <c r="A51" s="65" t="s">
        <v>303</v>
      </c>
      <c r="B51" s="65"/>
      <c r="C51" s="65"/>
    </row>
    <row r="52" spans="1:3" x14ac:dyDescent="0.2">
      <c r="B52" s="6"/>
    </row>
    <row r="53" spans="1:3" x14ac:dyDescent="0.2">
      <c r="A53" s="1" t="s">
        <v>325</v>
      </c>
      <c r="B53" s="5"/>
      <c r="C53" s="5"/>
    </row>
    <row r="54" spans="1:3" x14ac:dyDescent="0.2">
      <c r="B54" s="5"/>
      <c r="C54" s="5"/>
    </row>
    <row r="55" spans="1:3" x14ac:dyDescent="0.2">
      <c r="B55" s="5"/>
      <c r="C55" s="5"/>
    </row>
  </sheetData>
  <mergeCells count="3">
    <mergeCell ref="A49:C49"/>
    <mergeCell ref="A50:C50"/>
    <mergeCell ref="A51:C51"/>
  </mergeCells>
  <pageMargins left="0.7" right="0.7" top="0.75" bottom="0.75" header="0.3" footer="0.3"/>
  <pageSetup paperSize="9" scale="85" orientation="portrait" r:id="rId1"/>
  <headerFooter>
    <oddHeader>&amp;R
&amp;G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55"/>
  <sheetViews>
    <sheetView zoomScaleNormal="100" workbookViewId="0"/>
  </sheetViews>
  <sheetFormatPr defaultRowHeight="14.25" x14ac:dyDescent="0.2"/>
  <cols>
    <col min="1" max="1" width="56.28515625" style="1" customWidth="1"/>
    <col min="2" max="2" width="20.28515625" style="1" customWidth="1"/>
    <col min="3" max="3" width="20" style="1" customWidth="1"/>
    <col min="4" max="4" width="9.140625" style="1"/>
    <col min="5" max="5" width="23.42578125" style="1" customWidth="1"/>
    <col min="6" max="16384" width="9.140625" style="1"/>
  </cols>
  <sheetData>
    <row r="1" spans="1:8" ht="11.25" customHeight="1" x14ac:dyDescent="0.2">
      <c r="A1" s="21" t="s">
        <v>334</v>
      </c>
    </row>
    <row r="2" spans="1:8" ht="11.25" customHeight="1" x14ac:dyDescent="0.2">
      <c r="A2" s="61" t="s">
        <v>301</v>
      </c>
      <c r="B2" s="62"/>
      <c r="C2" s="63"/>
    </row>
    <row r="3" spans="1:8" ht="15" customHeight="1" x14ac:dyDescent="0.2">
      <c r="B3" s="22" t="s">
        <v>0</v>
      </c>
      <c r="C3" s="23"/>
    </row>
    <row r="4" spans="1:8" ht="27" customHeight="1" x14ac:dyDescent="0.2">
      <c r="A4" s="11" t="s">
        <v>3</v>
      </c>
      <c r="B4" s="25" t="s">
        <v>2</v>
      </c>
      <c r="C4" s="25" t="s">
        <v>1</v>
      </c>
    </row>
    <row r="5" spans="1:8" x14ac:dyDescent="0.2">
      <c r="A5" s="52" t="s">
        <v>6</v>
      </c>
      <c r="B5" s="52">
        <v>31953.665000000001</v>
      </c>
      <c r="C5" s="58">
        <v>18.666038165525951</v>
      </c>
    </row>
    <row r="6" spans="1:8" x14ac:dyDescent="0.2">
      <c r="A6" s="6" t="s">
        <v>67</v>
      </c>
      <c r="B6" s="6">
        <v>23376</v>
      </c>
      <c r="C6" s="30">
        <v>13.655313346914497</v>
      </c>
    </row>
    <row r="7" spans="1:8" x14ac:dyDescent="0.2">
      <c r="A7" s="52" t="s">
        <v>208</v>
      </c>
      <c r="B7" s="52">
        <v>18874.141</v>
      </c>
      <c r="C7" s="58">
        <v>11.025509475908885</v>
      </c>
      <c r="G7" s="47"/>
      <c r="H7" s="28"/>
    </row>
    <row r="8" spans="1:8" x14ac:dyDescent="0.2">
      <c r="A8" s="52" t="s">
        <v>68</v>
      </c>
      <c r="B8" s="52">
        <v>13594.918</v>
      </c>
      <c r="C8" s="58">
        <v>7.9416010102501762</v>
      </c>
    </row>
    <row r="9" spans="1:8" x14ac:dyDescent="0.2">
      <c r="A9" s="52" t="s">
        <v>12</v>
      </c>
      <c r="B9" s="52">
        <v>9201.9000000000015</v>
      </c>
      <c r="C9" s="58">
        <v>5.375377647457757</v>
      </c>
    </row>
    <row r="10" spans="1:8" x14ac:dyDescent="0.2">
      <c r="A10" s="52" t="s">
        <v>218</v>
      </c>
      <c r="B10" s="52">
        <v>9058.9959999999992</v>
      </c>
      <c r="C10" s="58">
        <v>5.2918989129211589</v>
      </c>
    </row>
    <row r="11" spans="1:8" x14ac:dyDescent="0.2">
      <c r="A11" s="52" t="s">
        <v>280</v>
      </c>
      <c r="B11" s="52">
        <v>8259.18</v>
      </c>
      <c r="C11" s="58">
        <v>4.8246787683337296</v>
      </c>
    </row>
    <row r="12" spans="1:8" x14ac:dyDescent="0.2">
      <c r="A12" s="52" t="s">
        <v>282</v>
      </c>
      <c r="B12" s="52">
        <v>7702.4970000000003</v>
      </c>
      <c r="C12" s="58">
        <v>4.4994870845597568</v>
      </c>
    </row>
    <row r="13" spans="1:8" x14ac:dyDescent="0.2">
      <c r="A13" s="52" t="s">
        <v>281</v>
      </c>
      <c r="B13" s="52">
        <v>6908.6210000000001</v>
      </c>
      <c r="C13" s="58">
        <v>4.0357368476246478</v>
      </c>
    </row>
    <row r="14" spans="1:8" x14ac:dyDescent="0.2">
      <c r="A14" s="52" t="s">
        <v>19</v>
      </c>
      <c r="B14" s="52">
        <v>5919.1880000000001</v>
      </c>
      <c r="C14" s="58">
        <v>3.4577501240287525</v>
      </c>
    </row>
    <row r="15" spans="1:8" x14ac:dyDescent="0.2">
      <c r="A15" s="52" t="s">
        <v>283</v>
      </c>
      <c r="B15" s="52">
        <v>5542.2259999999997</v>
      </c>
      <c r="C15" s="58">
        <v>3.2375441764808577</v>
      </c>
    </row>
    <row r="16" spans="1:8" ht="15.75" customHeight="1" x14ac:dyDescent="0.2">
      <c r="A16" s="52" t="s">
        <v>14</v>
      </c>
      <c r="B16" s="52">
        <v>5290.8879999999999</v>
      </c>
      <c r="C16" s="58">
        <v>3.0907226866628053</v>
      </c>
    </row>
    <row r="17" spans="1:3" x14ac:dyDescent="0.2">
      <c r="A17" s="52" t="s">
        <v>219</v>
      </c>
      <c r="B17" s="52">
        <v>3963.7710000000002</v>
      </c>
      <c r="C17" s="58">
        <v>2.3154746338301084</v>
      </c>
    </row>
    <row r="18" spans="1:3" x14ac:dyDescent="0.2">
      <c r="A18" s="52" t="s">
        <v>250</v>
      </c>
      <c r="B18" s="52">
        <v>3714.239</v>
      </c>
      <c r="C18" s="58">
        <v>2.1697081361366508</v>
      </c>
    </row>
    <row r="19" spans="1:3" x14ac:dyDescent="0.2">
      <c r="A19" s="52" t="s">
        <v>293</v>
      </c>
      <c r="B19" s="52">
        <v>3358.0590000000002</v>
      </c>
      <c r="C19" s="58">
        <v>1.9616421920955831</v>
      </c>
    </row>
    <row r="20" spans="1:3" x14ac:dyDescent="0.2">
      <c r="A20" s="52" t="s">
        <v>220</v>
      </c>
      <c r="B20" s="52">
        <v>2966.3069999999998</v>
      </c>
      <c r="C20" s="58">
        <v>1.7327965249891295</v>
      </c>
    </row>
    <row r="21" spans="1:3" x14ac:dyDescent="0.2">
      <c r="A21" s="52" t="s">
        <v>18</v>
      </c>
      <c r="B21" s="52">
        <v>2754.2530000000002</v>
      </c>
      <c r="C21" s="58">
        <v>1.6089231584393948</v>
      </c>
    </row>
    <row r="22" spans="1:3" x14ac:dyDescent="0.2">
      <c r="A22" s="52" t="s">
        <v>72</v>
      </c>
      <c r="B22" s="52">
        <v>2406.5369999999998</v>
      </c>
      <c r="C22" s="58">
        <v>1.4058015407231164</v>
      </c>
    </row>
    <row r="23" spans="1:3" x14ac:dyDescent="0.2">
      <c r="A23" s="52" t="s">
        <v>286</v>
      </c>
      <c r="B23" s="52">
        <v>1676.799</v>
      </c>
      <c r="C23" s="58">
        <v>0.97951812819955852</v>
      </c>
    </row>
    <row r="24" spans="1:3" x14ac:dyDescent="0.2">
      <c r="A24" s="52" t="s">
        <v>252</v>
      </c>
      <c r="B24" s="52">
        <v>1394.2</v>
      </c>
      <c r="C24" s="58">
        <v>0.81443522708197247</v>
      </c>
    </row>
    <row r="25" spans="1:3" x14ac:dyDescent="0.2">
      <c r="A25" s="52" t="s">
        <v>287</v>
      </c>
      <c r="B25" s="52">
        <v>934.34900000000005</v>
      </c>
      <c r="C25" s="58">
        <v>0.54580887963621716</v>
      </c>
    </row>
    <row r="26" spans="1:3" x14ac:dyDescent="0.2">
      <c r="A26" s="52" t="s">
        <v>231</v>
      </c>
      <c r="B26" s="52">
        <v>549.16099999999994</v>
      </c>
      <c r="C26" s="58">
        <v>0.32079763573344072</v>
      </c>
    </row>
    <row r="27" spans="1:3" x14ac:dyDescent="0.2">
      <c r="A27" s="52" t="s">
        <v>295</v>
      </c>
      <c r="B27" s="52">
        <v>386.11</v>
      </c>
      <c r="C27" s="58">
        <v>0.22554983899628492</v>
      </c>
    </row>
    <row r="28" spans="1:3" x14ac:dyDescent="0.2">
      <c r="A28" s="52" t="s">
        <v>294</v>
      </c>
      <c r="B28" s="52">
        <v>379.19799999999998</v>
      </c>
      <c r="C28" s="58">
        <v>0.22151212827358327</v>
      </c>
    </row>
    <row r="29" spans="1:3" x14ac:dyDescent="0.2">
      <c r="A29" s="52" t="s">
        <v>30</v>
      </c>
      <c r="B29" s="52">
        <v>370.06</v>
      </c>
      <c r="C29" s="58">
        <v>0.21617407842056718</v>
      </c>
    </row>
    <row r="30" spans="1:3" x14ac:dyDescent="0.2">
      <c r="A30" s="52" t="s">
        <v>156</v>
      </c>
      <c r="B30" s="52">
        <v>351.84199999999998</v>
      </c>
      <c r="C30" s="58">
        <v>0.20553185996770576</v>
      </c>
    </row>
    <row r="31" spans="1:3" x14ac:dyDescent="0.2">
      <c r="A31" s="52" t="s">
        <v>296</v>
      </c>
      <c r="B31" s="52">
        <v>196.83199999999999</v>
      </c>
      <c r="C31" s="58">
        <v>0.1149812900710076</v>
      </c>
    </row>
    <row r="32" spans="1:3" x14ac:dyDescent="0.2">
      <c r="A32" s="52" t="s">
        <v>74</v>
      </c>
      <c r="B32" s="52">
        <v>73.769000000000005</v>
      </c>
      <c r="C32" s="58">
        <v>4.309286491651846E-2</v>
      </c>
    </row>
    <row r="33" spans="1:3" x14ac:dyDescent="0.2">
      <c r="A33" s="52" t="s">
        <v>297</v>
      </c>
      <c r="B33" s="52">
        <v>28.405999999999999</v>
      </c>
      <c r="C33" s="58">
        <v>1.6593635820176811E-2</v>
      </c>
    </row>
    <row r="34" spans="1:3" ht="15" thickBot="1" x14ac:dyDescent="0.25">
      <c r="A34" s="29" t="s">
        <v>47</v>
      </c>
      <c r="B34" s="29">
        <v>171186.11200000002</v>
      </c>
      <c r="C34" s="59">
        <v>100</v>
      </c>
    </row>
    <row r="35" spans="1:3" ht="11.25" customHeight="1" thickTop="1" x14ac:dyDescent="0.2">
      <c r="B35" s="47"/>
      <c r="C35" s="28"/>
    </row>
    <row r="36" spans="1:3" x14ac:dyDescent="0.2">
      <c r="A36" s="31" t="s">
        <v>48</v>
      </c>
    </row>
    <row r="38" spans="1:3" x14ac:dyDescent="0.2">
      <c r="A38" s="11"/>
    </row>
    <row r="39" spans="1:3" x14ac:dyDescent="0.2">
      <c r="A39" s="11" t="s">
        <v>298</v>
      </c>
      <c r="B39" s="33"/>
      <c r="C39" s="33"/>
    </row>
    <row r="40" spans="1:3" x14ac:dyDescent="0.2">
      <c r="A40" s="1" t="s">
        <v>291</v>
      </c>
    </row>
    <row r="41" spans="1:3" x14ac:dyDescent="0.2">
      <c r="A41" s="14" t="s">
        <v>299</v>
      </c>
      <c r="B41" s="10"/>
      <c r="C41" s="10"/>
    </row>
    <row r="44" spans="1:3" x14ac:dyDescent="0.2">
      <c r="B44" s="22" t="s">
        <v>0</v>
      </c>
    </row>
    <row r="45" spans="1:3" ht="28.5" x14ac:dyDescent="0.2">
      <c r="A45" s="11" t="s">
        <v>55</v>
      </c>
      <c r="B45" s="12" t="s">
        <v>2</v>
      </c>
      <c r="C45" s="13" t="s">
        <v>1</v>
      </c>
    </row>
    <row r="46" spans="1:3" x14ac:dyDescent="0.2">
      <c r="A46" s="14" t="s">
        <v>63</v>
      </c>
      <c r="B46" s="38">
        <v>9796.9480000000003</v>
      </c>
      <c r="C46" s="15">
        <v>5.7229806118851503</v>
      </c>
    </row>
    <row r="47" spans="1:3" x14ac:dyDescent="0.2">
      <c r="A47" s="14" t="s">
        <v>62</v>
      </c>
      <c r="B47" s="38">
        <v>8431.1139999999996</v>
      </c>
      <c r="C47" s="15">
        <v>4.925115654241857</v>
      </c>
    </row>
    <row r="48" spans="1:3" x14ac:dyDescent="0.2">
      <c r="A48" s="1" t="s">
        <v>302</v>
      </c>
      <c r="B48" s="47">
        <v>4292.4080000000004</v>
      </c>
      <c r="C48" s="60">
        <v>2.5074510717318002</v>
      </c>
    </row>
    <row r="49" spans="1:3" ht="15" thickBot="1" x14ac:dyDescent="0.25">
      <c r="A49" s="16" t="s">
        <v>47</v>
      </c>
      <c r="B49" s="17">
        <v>22520.469999999998</v>
      </c>
      <c r="C49" s="18">
        <v>13.155547337858806</v>
      </c>
    </row>
    <row r="50" spans="1:3" ht="15" thickTop="1" x14ac:dyDescent="0.2"/>
    <row r="52" spans="1:3" x14ac:dyDescent="0.2">
      <c r="A52" s="11" t="s">
        <v>65</v>
      </c>
      <c r="B52" s="6"/>
    </row>
    <row r="53" spans="1:3" ht="27.75" customHeight="1" x14ac:dyDescent="0.2">
      <c r="A53" s="66" t="s">
        <v>300</v>
      </c>
      <c r="B53" s="66"/>
      <c r="C53" s="66"/>
    </row>
    <row r="54" spans="1:3" ht="27" customHeight="1" x14ac:dyDescent="0.2">
      <c r="A54" s="66" t="s">
        <v>266</v>
      </c>
      <c r="B54" s="66"/>
      <c r="C54" s="66"/>
    </row>
    <row r="55" spans="1:3" ht="11.25" customHeight="1" x14ac:dyDescent="0.2">
      <c r="A55" s="66" t="s">
        <v>303</v>
      </c>
      <c r="B55" s="66"/>
      <c r="C55" s="66"/>
    </row>
  </sheetData>
  <mergeCells count="3">
    <mergeCell ref="A55:C55"/>
    <mergeCell ref="A53:C53"/>
    <mergeCell ref="A54:C54"/>
  </mergeCells>
  <pageMargins left="0.7" right="0.7" top="0.75" bottom="0.75" header="0.3" footer="0.3"/>
  <pageSetup paperSize="9" scale="85" orientation="portrait" r:id="rId1"/>
  <headerFooter>
    <oddHeader>&amp;R
&amp;G</oddHeader>
  </headerFooter>
  <colBreaks count="1" manualBreakCount="1">
    <brk id="3" max="1048575" man="1"/>
  </col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54"/>
  <sheetViews>
    <sheetView zoomScaleNormal="100" workbookViewId="0"/>
  </sheetViews>
  <sheetFormatPr defaultRowHeight="14.25" x14ac:dyDescent="0.2"/>
  <cols>
    <col min="1" max="1" width="56.28515625" style="1" customWidth="1"/>
    <col min="2" max="2" width="20.28515625" style="1" customWidth="1"/>
    <col min="3" max="3" width="20" style="1" customWidth="1"/>
    <col min="4" max="4" width="9.140625" style="1"/>
    <col min="5" max="5" width="23.42578125" style="1" customWidth="1"/>
    <col min="6" max="16384" width="9.140625" style="1"/>
  </cols>
  <sheetData>
    <row r="1" spans="1:8" ht="11.25" customHeight="1" x14ac:dyDescent="0.2">
      <c r="A1" s="21" t="s">
        <v>334</v>
      </c>
    </row>
    <row r="2" spans="1:8" ht="11.25" customHeight="1" x14ac:dyDescent="0.2">
      <c r="A2" s="61" t="s">
        <v>292</v>
      </c>
      <c r="B2" s="62"/>
      <c r="C2" s="63"/>
    </row>
    <row r="3" spans="1:8" ht="15" customHeight="1" x14ac:dyDescent="0.2">
      <c r="B3" s="22" t="s">
        <v>0</v>
      </c>
      <c r="C3" s="23"/>
    </row>
    <row r="4" spans="1:8" ht="27" customHeight="1" x14ac:dyDescent="0.2">
      <c r="A4" s="11" t="s">
        <v>3</v>
      </c>
      <c r="B4" s="25" t="s">
        <v>2</v>
      </c>
      <c r="C4" s="25" t="s">
        <v>1</v>
      </c>
    </row>
    <row r="5" spans="1:8" x14ac:dyDescent="0.2">
      <c r="A5" s="52" t="s">
        <v>6</v>
      </c>
      <c r="B5" s="52">
        <v>29727.436000000002</v>
      </c>
      <c r="C5" s="58">
        <v>18.781029554407251</v>
      </c>
    </row>
    <row r="6" spans="1:8" x14ac:dyDescent="0.2">
      <c r="A6" s="6" t="s">
        <v>67</v>
      </c>
      <c r="B6" s="6">
        <v>21212</v>
      </c>
      <c r="C6" s="30">
        <v>13.401196083916778</v>
      </c>
    </row>
    <row r="7" spans="1:8" x14ac:dyDescent="0.2">
      <c r="A7" s="52" t="s">
        <v>208</v>
      </c>
      <c r="B7" s="52">
        <v>15580.384</v>
      </c>
      <c r="C7" s="58">
        <v>9.8432859252649259</v>
      </c>
      <c r="G7" s="47"/>
      <c r="H7" s="28"/>
    </row>
    <row r="8" spans="1:8" x14ac:dyDescent="0.2">
      <c r="A8" s="52" t="s">
        <v>68</v>
      </c>
      <c r="B8" s="52">
        <v>12758.446</v>
      </c>
      <c r="C8" s="58">
        <v>8.0604580695862573</v>
      </c>
    </row>
    <row r="9" spans="1:8" x14ac:dyDescent="0.2">
      <c r="A9" s="52" t="s">
        <v>218</v>
      </c>
      <c r="B9" s="52">
        <v>9289</v>
      </c>
      <c r="C9" s="58">
        <v>5.8685513116869199</v>
      </c>
    </row>
    <row r="10" spans="1:8" x14ac:dyDescent="0.2">
      <c r="A10" s="52" t="s">
        <v>12</v>
      </c>
      <c r="B10" s="52">
        <v>8486.098</v>
      </c>
      <c r="C10" s="58">
        <v>5.3612984765856115</v>
      </c>
    </row>
    <row r="11" spans="1:8" x14ac:dyDescent="0.2">
      <c r="A11" s="52" t="s">
        <v>280</v>
      </c>
      <c r="B11" s="52">
        <v>7368.7489999999998</v>
      </c>
      <c r="C11" s="58">
        <v>4.655386113622745</v>
      </c>
    </row>
    <row r="12" spans="1:8" x14ac:dyDescent="0.2">
      <c r="A12" s="52" t="s">
        <v>282</v>
      </c>
      <c r="B12" s="52">
        <v>6951.5240000000003</v>
      </c>
      <c r="C12" s="58">
        <v>4.3917940885373135</v>
      </c>
    </row>
    <row r="13" spans="1:8" x14ac:dyDescent="0.2">
      <c r="A13" s="52" t="s">
        <v>281</v>
      </c>
      <c r="B13" s="52">
        <v>6432.5450000000001</v>
      </c>
      <c r="C13" s="58">
        <v>4.0639165030934583</v>
      </c>
    </row>
    <row r="14" spans="1:8" x14ac:dyDescent="0.2">
      <c r="A14" s="52" t="s">
        <v>283</v>
      </c>
      <c r="B14" s="52">
        <v>5513.5929999999998</v>
      </c>
      <c r="C14" s="58">
        <v>3.4833462624887304</v>
      </c>
    </row>
    <row r="15" spans="1:8" x14ac:dyDescent="0.2">
      <c r="A15" s="52" t="s">
        <v>14</v>
      </c>
      <c r="B15" s="52">
        <v>5099.2629999999999</v>
      </c>
      <c r="C15" s="58">
        <v>3.2215832239516176</v>
      </c>
    </row>
    <row r="16" spans="1:8" ht="15.75" customHeight="1" x14ac:dyDescent="0.2">
      <c r="A16" s="52" t="s">
        <v>19</v>
      </c>
      <c r="B16" s="52">
        <v>5004.6220000000003</v>
      </c>
      <c r="C16" s="58">
        <v>3.1617914740658004</v>
      </c>
    </row>
    <row r="17" spans="1:3" x14ac:dyDescent="0.2">
      <c r="A17" s="52" t="s">
        <v>219</v>
      </c>
      <c r="B17" s="52">
        <v>3858.8290000000002</v>
      </c>
      <c r="C17" s="58">
        <v>2.4379089234067743</v>
      </c>
    </row>
    <row r="18" spans="1:3" x14ac:dyDescent="0.2">
      <c r="A18" s="52" t="s">
        <v>250</v>
      </c>
      <c r="B18" s="52">
        <v>3747.8229999999999</v>
      </c>
      <c r="C18" s="58">
        <v>2.3677781873851229</v>
      </c>
    </row>
    <row r="19" spans="1:3" x14ac:dyDescent="0.2">
      <c r="A19" s="52" t="s">
        <v>293</v>
      </c>
      <c r="B19" s="52">
        <v>3117.431</v>
      </c>
      <c r="C19" s="58">
        <v>1.9695127337865719</v>
      </c>
    </row>
    <row r="20" spans="1:3" x14ac:dyDescent="0.2">
      <c r="A20" s="52" t="s">
        <v>220</v>
      </c>
      <c r="B20" s="52">
        <v>2973.0650000000001</v>
      </c>
      <c r="C20" s="58">
        <v>1.8783060076951741</v>
      </c>
    </row>
    <row r="21" spans="1:3" x14ac:dyDescent="0.2">
      <c r="A21" s="52" t="s">
        <v>18</v>
      </c>
      <c r="B21" s="52">
        <v>2660.8009999999999</v>
      </c>
      <c r="C21" s="58">
        <v>1.6810256430926762</v>
      </c>
    </row>
    <row r="22" spans="1:3" x14ac:dyDescent="0.2">
      <c r="A22" s="52" t="s">
        <v>72</v>
      </c>
      <c r="B22" s="52">
        <v>2299.2179999999998</v>
      </c>
      <c r="C22" s="58">
        <v>1.4525868026433604</v>
      </c>
    </row>
    <row r="23" spans="1:3" x14ac:dyDescent="0.2">
      <c r="A23" s="52" t="s">
        <v>286</v>
      </c>
      <c r="B23" s="52">
        <v>1709.874</v>
      </c>
      <c r="C23" s="58">
        <v>1.0802544197996944</v>
      </c>
    </row>
    <row r="24" spans="1:3" x14ac:dyDescent="0.2">
      <c r="A24" s="52" t="s">
        <v>252</v>
      </c>
      <c r="B24" s="52">
        <v>1281.165</v>
      </c>
      <c r="C24" s="58">
        <v>0.80940709885212314</v>
      </c>
    </row>
    <row r="25" spans="1:3" x14ac:dyDescent="0.2">
      <c r="A25" s="52" t="s">
        <v>287</v>
      </c>
      <c r="B25" s="52">
        <v>896.827</v>
      </c>
      <c r="C25" s="58">
        <v>0.56659223460073693</v>
      </c>
    </row>
    <row r="26" spans="1:3" x14ac:dyDescent="0.2">
      <c r="A26" s="52" t="s">
        <v>231</v>
      </c>
      <c r="B26" s="52">
        <v>480.25799999999998</v>
      </c>
      <c r="C26" s="58">
        <v>0.30341465344473428</v>
      </c>
    </row>
    <row r="27" spans="1:3" x14ac:dyDescent="0.2">
      <c r="A27" s="52" t="s">
        <v>294</v>
      </c>
      <c r="B27" s="52">
        <v>384.55099999999999</v>
      </c>
      <c r="C27" s="58">
        <v>0.24294943217359422</v>
      </c>
    </row>
    <row r="28" spans="1:3" x14ac:dyDescent="0.2">
      <c r="A28" s="52" t="s">
        <v>30</v>
      </c>
      <c r="B28" s="52">
        <v>377.553</v>
      </c>
      <c r="C28" s="58">
        <v>0.23852827574349569</v>
      </c>
    </row>
    <row r="29" spans="1:3" x14ac:dyDescent="0.2">
      <c r="A29" s="52" t="s">
        <v>295</v>
      </c>
      <c r="B29" s="52">
        <v>374.84399999999999</v>
      </c>
      <c r="C29" s="58">
        <v>0.2368167992117528</v>
      </c>
    </row>
    <row r="30" spans="1:3" x14ac:dyDescent="0.2">
      <c r="A30" s="52" t="s">
        <v>156</v>
      </c>
      <c r="B30" s="52">
        <v>336.64600000000002</v>
      </c>
      <c r="C30" s="58">
        <v>0.2126842851624669</v>
      </c>
    </row>
    <row r="31" spans="1:3" x14ac:dyDescent="0.2">
      <c r="A31" s="52" t="s">
        <v>296</v>
      </c>
      <c r="B31" s="52">
        <v>197.86699999999999</v>
      </c>
      <c r="C31" s="58">
        <v>0.1250072819883255</v>
      </c>
    </row>
    <row r="32" spans="1:3" x14ac:dyDescent="0.2">
      <c r="A32" s="52" t="s">
        <v>74</v>
      </c>
      <c r="B32" s="52">
        <v>133.04900000000001</v>
      </c>
      <c r="C32" s="58">
        <v>8.4056936534463667E-2</v>
      </c>
    </row>
    <row r="33" spans="1:3" x14ac:dyDescent="0.2">
      <c r="A33" s="52" t="s">
        <v>297</v>
      </c>
      <c r="B33" s="52">
        <v>30.917999999999999</v>
      </c>
      <c r="C33" s="58">
        <v>1.9533197271475528E-2</v>
      </c>
    </row>
    <row r="34" spans="1:3" ht="15" thickBot="1" x14ac:dyDescent="0.25">
      <c r="A34" s="29" t="s">
        <v>47</v>
      </c>
      <c r="B34" s="29">
        <v>158284.37900000007</v>
      </c>
      <c r="C34" s="59">
        <v>100</v>
      </c>
    </row>
    <row r="35" spans="1:3" ht="11.25" customHeight="1" thickTop="1" x14ac:dyDescent="0.2">
      <c r="B35" s="47"/>
      <c r="C35" s="28"/>
    </row>
    <row r="36" spans="1:3" x14ac:dyDescent="0.2">
      <c r="A36" s="31" t="s">
        <v>48</v>
      </c>
    </row>
    <row r="38" spans="1:3" x14ac:dyDescent="0.2">
      <c r="A38" s="11"/>
    </row>
    <row r="39" spans="1:3" x14ac:dyDescent="0.2">
      <c r="A39" s="11" t="s">
        <v>298</v>
      </c>
      <c r="B39" s="33"/>
      <c r="C39" s="33"/>
    </row>
    <row r="40" spans="1:3" x14ac:dyDescent="0.2">
      <c r="A40" s="1" t="s">
        <v>291</v>
      </c>
    </row>
    <row r="41" spans="1:3" x14ac:dyDescent="0.2">
      <c r="A41" s="14" t="s">
        <v>299</v>
      </c>
      <c r="B41" s="10"/>
      <c r="C41" s="10"/>
    </row>
    <row r="44" spans="1:3" x14ac:dyDescent="0.2">
      <c r="B44" s="22" t="s">
        <v>0</v>
      </c>
    </row>
    <row r="45" spans="1:3" ht="28.5" x14ac:dyDescent="0.2">
      <c r="A45" s="11" t="s">
        <v>55</v>
      </c>
      <c r="B45" s="12" t="s">
        <v>2</v>
      </c>
      <c r="C45" s="13" t="s">
        <v>1</v>
      </c>
    </row>
    <row r="46" spans="1:3" x14ac:dyDescent="0.2">
      <c r="A46" s="14" t="s">
        <v>63</v>
      </c>
      <c r="B46" s="38">
        <v>10000.49</v>
      </c>
      <c r="C46" s="15">
        <v>5.9001549534869593</v>
      </c>
    </row>
    <row r="47" spans="1:3" x14ac:dyDescent="0.2">
      <c r="A47" s="14" t="s">
        <v>62</v>
      </c>
      <c r="B47" s="38">
        <v>8563.8109999999997</v>
      </c>
      <c r="C47" s="15">
        <v>5.0525336150904714</v>
      </c>
    </row>
    <row r="48" spans="1:3" ht="15" thickBot="1" x14ac:dyDescent="0.25">
      <c r="A48" s="16" t="s">
        <v>47</v>
      </c>
      <c r="B48" s="17">
        <v>18564.300999999999</v>
      </c>
      <c r="C48" s="18">
        <v>10.952688568577431</v>
      </c>
    </row>
    <row r="49" spans="1:3" ht="15" thickTop="1" x14ac:dyDescent="0.2"/>
    <row r="51" spans="1:3" x14ac:dyDescent="0.2">
      <c r="A51" s="11" t="s">
        <v>65</v>
      </c>
      <c r="B51" s="6"/>
    </row>
    <row r="52" spans="1:3" ht="27.75" customHeight="1" x14ac:dyDescent="0.2">
      <c r="A52" s="66" t="s">
        <v>300</v>
      </c>
      <c r="B52" s="66"/>
      <c r="C52" s="66"/>
    </row>
    <row r="53" spans="1:3" ht="27" customHeight="1" x14ac:dyDescent="0.2">
      <c r="A53" s="66" t="s">
        <v>266</v>
      </c>
      <c r="B53" s="66"/>
      <c r="C53" s="66"/>
    </row>
    <row r="54" spans="1:3" x14ac:dyDescent="0.2">
      <c r="A54" s="7"/>
      <c r="B54" s="7"/>
    </row>
  </sheetData>
  <mergeCells count="2">
    <mergeCell ref="A53:C53"/>
    <mergeCell ref="A52:C52"/>
  </mergeCells>
  <pageMargins left="0.7" right="0.7" top="0.75" bottom="0.75" header="0.3" footer="0.3"/>
  <pageSetup paperSize="9" scale="85" orientation="portrait" r:id="rId1"/>
  <headerFooter>
    <oddHeader>&amp;R
&amp;G</oddHeader>
  </headerFooter>
  <colBreaks count="1" manualBreakCount="1">
    <brk id="3" max="1048575" man="1"/>
  </col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62"/>
  <sheetViews>
    <sheetView zoomScaleNormal="100" workbookViewId="0"/>
  </sheetViews>
  <sheetFormatPr defaultRowHeight="14.25" x14ac:dyDescent="0.2"/>
  <cols>
    <col min="1" max="1" width="51.85546875" style="1" customWidth="1"/>
    <col min="2" max="2" width="20.28515625" style="1" customWidth="1"/>
    <col min="3" max="3" width="20" style="1" customWidth="1"/>
    <col min="4" max="4" width="9.140625" style="1"/>
    <col min="5" max="5" width="23.42578125" style="1" customWidth="1"/>
    <col min="6" max="16384" width="9.140625" style="1"/>
  </cols>
  <sheetData>
    <row r="1" spans="1:8" ht="11.25" customHeight="1" x14ac:dyDescent="0.2">
      <c r="A1" s="21" t="s">
        <v>334</v>
      </c>
    </row>
    <row r="2" spans="1:8" ht="11.25" customHeight="1" x14ac:dyDescent="0.2">
      <c r="A2" s="61" t="s">
        <v>279</v>
      </c>
      <c r="B2" s="62"/>
      <c r="C2" s="63"/>
    </row>
    <row r="3" spans="1:8" ht="15" customHeight="1" x14ac:dyDescent="0.2">
      <c r="B3" s="36" t="s">
        <v>0</v>
      </c>
      <c r="C3" s="23"/>
    </row>
    <row r="4" spans="1:8" ht="27" customHeight="1" x14ac:dyDescent="0.2">
      <c r="A4" s="11" t="s">
        <v>3</v>
      </c>
      <c r="B4" s="13" t="s">
        <v>2</v>
      </c>
      <c r="C4" s="13" t="s">
        <v>1</v>
      </c>
    </row>
    <row r="5" spans="1:8" x14ac:dyDescent="0.2">
      <c r="A5" s="6" t="s">
        <v>6</v>
      </c>
      <c r="B5" s="6">
        <v>27004.913999999997</v>
      </c>
      <c r="C5" s="30">
        <v>18.298372139648034</v>
      </c>
    </row>
    <row r="6" spans="1:8" x14ac:dyDescent="0.2">
      <c r="A6" s="52" t="s">
        <v>67</v>
      </c>
      <c r="B6" s="52">
        <v>17982.257000000001</v>
      </c>
      <c r="C6" s="58">
        <v>12.184672408021404</v>
      </c>
    </row>
    <row r="7" spans="1:8" x14ac:dyDescent="0.2">
      <c r="A7" s="52" t="s">
        <v>208</v>
      </c>
      <c r="B7" s="52">
        <v>13320.478999999999</v>
      </c>
      <c r="C7" s="58">
        <v>9.0258788389537816</v>
      </c>
      <c r="G7" s="47"/>
      <c r="H7" s="28"/>
    </row>
    <row r="8" spans="1:8" x14ac:dyDescent="0.2">
      <c r="A8" s="52" t="s">
        <v>68</v>
      </c>
      <c r="B8" s="52">
        <v>12137.694</v>
      </c>
      <c r="C8" s="58">
        <v>8.2244306250770922</v>
      </c>
    </row>
    <row r="9" spans="1:8" x14ac:dyDescent="0.2">
      <c r="A9" s="52" t="s">
        <v>284</v>
      </c>
      <c r="B9" s="52">
        <v>8681.7649999999994</v>
      </c>
      <c r="C9" s="58">
        <v>5.8827133016965512</v>
      </c>
    </row>
    <row r="10" spans="1:8" x14ac:dyDescent="0.2">
      <c r="A10" s="52" t="s">
        <v>218</v>
      </c>
      <c r="B10" s="52">
        <v>8596.6440000000002</v>
      </c>
      <c r="C10" s="58">
        <v>5.8250358088188117</v>
      </c>
    </row>
    <row r="11" spans="1:8" x14ac:dyDescent="0.2">
      <c r="A11" s="52" t="s">
        <v>280</v>
      </c>
      <c r="B11" s="52">
        <v>7223.6859999999997</v>
      </c>
      <c r="C11" s="58">
        <v>4.8947274798936808</v>
      </c>
    </row>
    <row r="12" spans="1:8" x14ac:dyDescent="0.2">
      <c r="A12" s="52" t="s">
        <v>281</v>
      </c>
      <c r="B12" s="52">
        <v>6643.3590000000004</v>
      </c>
      <c r="C12" s="58">
        <v>4.5015012911827839</v>
      </c>
    </row>
    <row r="13" spans="1:8" x14ac:dyDescent="0.2">
      <c r="A13" s="52" t="s">
        <v>282</v>
      </c>
      <c r="B13" s="52">
        <v>5891.6580000000004</v>
      </c>
      <c r="C13" s="58">
        <v>3.9921530801221761</v>
      </c>
    </row>
    <row r="14" spans="1:8" x14ac:dyDescent="0.2">
      <c r="A14" s="52" t="s">
        <v>240</v>
      </c>
      <c r="B14" s="52">
        <v>5497.384</v>
      </c>
      <c r="C14" s="58">
        <v>3.7249953185019171</v>
      </c>
    </row>
    <row r="15" spans="1:8" x14ac:dyDescent="0.2">
      <c r="A15" s="52" t="s">
        <v>283</v>
      </c>
      <c r="B15" s="52">
        <v>5335.585</v>
      </c>
      <c r="C15" s="58">
        <v>3.6153612602774428</v>
      </c>
    </row>
    <row r="16" spans="1:8" ht="15.75" customHeight="1" x14ac:dyDescent="0.2">
      <c r="A16" s="52" t="s">
        <v>14</v>
      </c>
      <c r="B16" s="52">
        <v>4799.92</v>
      </c>
      <c r="C16" s="58">
        <v>3.2523977821421468</v>
      </c>
    </row>
    <row r="17" spans="1:3" x14ac:dyDescent="0.2">
      <c r="A17" s="52" t="s">
        <v>219</v>
      </c>
      <c r="B17" s="52">
        <v>3787.8310000000001</v>
      </c>
      <c r="C17" s="58">
        <v>2.5666121817716272</v>
      </c>
    </row>
    <row r="18" spans="1:3" x14ac:dyDescent="0.2">
      <c r="A18" s="52" t="s">
        <v>250</v>
      </c>
      <c r="B18" s="52">
        <v>3296.6849999999999</v>
      </c>
      <c r="C18" s="58">
        <v>2.2338145182464046</v>
      </c>
    </row>
    <row r="19" spans="1:3" x14ac:dyDescent="0.2">
      <c r="A19" s="52" t="s">
        <v>285</v>
      </c>
      <c r="B19" s="52">
        <v>2907.828</v>
      </c>
      <c r="C19" s="58">
        <v>1.9703272842153272</v>
      </c>
    </row>
    <row r="20" spans="1:3" x14ac:dyDescent="0.2">
      <c r="A20" s="52" t="s">
        <v>220</v>
      </c>
      <c r="B20" s="52">
        <v>2748.7719999999999</v>
      </c>
      <c r="C20" s="58">
        <v>1.8625518667841199</v>
      </c>
    </row>
    <row r="21" spans="1:3" x14ac:dyDescent="0.2">
      <c r="A21" s="52" t="s">
        <v>18</v>
      </c>
      <c r="B21" s="52">
        <v>2578.2640000000001</v>
      </c>
      <c r="C21" s="58">
        <v>1.7470166409808787</v>
      </c>
    </row>
    <row r="22" spans="1:3" x14ac:dyDescent="0.2">
      <c r="A22" s="52" t="s">
        <v>72</v>
      </c>
      <c r="B22" s="52">
        <v>2190.9520000000002</v>
      </c>
      <c r="C22" s="58">
        <v>1.4845762899339783</v>
      </c>
    </row>
    <row r="23" spans="1:3" x14ac:dyDescent="0.2">
      <c r="A23" s="52" t="s">
        <v>286</v>
      </c>
      <c r="B23" s="52">
        <v>1492.75</v>
      </c>
      <c r="C23" s="58">
        <v>1.011478689080795</v>
      </c>
    </row>
    <row r="24" spans="1:3" x14ac:dyDescent="0.2">
      <c r="A24" s="52" t="s">
        <v>252</v>
      </c>
      <c r="B24" s="52">
        <v>1310.6300000000001</v>
      </c>
      <c r="C24" s="58">
        <v>0.88807523983919778</v>
      </c>
    </row>
    <row r="25" spans="1:3" x14ac:dyDescent="0.2">
      <c r="A25" s="52" t="s">
        <v>287</v>
      </c>
      <c r="B25" s="52">
        <v>861.50099999999998</v>
      </c>
      <c r="C25" s="58">
        <v>0.58374805032443078</v>
      </c>
    </row>
    <row r="26" spans="1:3" x14ac:dyDescent="0.2">
      <c r="A26" s="52" t="s">
        <v>288</v>
      </c>
      <c r="B26" s="52">
        <v>820.04300000000001</v>
      </c>
      <c r="C26" s="58">
        <v>0.55565635145193926</v>
      </c>
    </row>
    <row r="27" spans="1:3" x14ac:dyDescent="0.2">
      <c r="A27" s="52" t="s">
        <v>231</v>
      </c>
      <c r="B27" s="52">
        <v>429.517</v>
      </c>
      <c r="C27" s="58">
        <v>0.29103821276028524</v>
      </c>
    </row>
    <row r="28" spans="1:3" x14ac:dyDescent="0.2">
      <c r="A28" s="52" t="s">
        <v>36</v>
      </c>
      <c r="B28" s="52">
        <v>391.08300000000003</v>
      </c>
      <c r="C28" s="58">
        <v>0.26499555864128932</v>
      </c>
    </row>
    <row r="29" spans="1:3" x14ac:dyDescent="0.2">
      <c r="A29" s="52" t="s">
        <v>30</v>
      </c>
      <c r="B29" s="52">
        <v>384.74299999999999</v>
      </c>
      <c r="C29" s="58">
        <v>0.26069961163825978</v>
      </c>
    </row>
    <row r="30" spans="1:3" x14ac:dyDescent="0.2">
      <c r="A30" s="52" t="s">
        <v>254</v>
      </c>
      <c r="B30" s="52">
        <v>368.64600000000002</v>
      </c>
      <c r="C30" s="58">
        <v>0.24979237837205073</v>
      </c>
    </row>
    <row r="31" spans="1:3" x14ac:dyDescent="0.2">
      <c r="A31" s="52" t="s">
        <v>156</v>
      </c>
      <c r="B31" s="52">
        <v>325.46899999999999</v>
      </c>
      <c r="C31" s="58">
        <v>0.2205358951307568</v>
      </c>
    </row>
    <row r="32" spans="1:3" x14ac:dyDescent="0.2">
      <c r="A32" s="52" t="s">
        <v>40</v>
      </c>
      <c r="B32" s="52">
        <v>192.23400000000001</v>
      </c>
      <c r="C32" s="58">
        <v>0.13025663662150899</v>
      </c>
    </row>
    <row r="33" spans="1:3" x14ac:dyDescent="0.2">
      <c r="A33" s="52" t="s">
        <v>289</v>
      </c>
      <c r="B33" s="52">
        <v>192.11600000000001</v>
      </c>
      <c r="C33" s="58">
        <v>0.13017668051009615</v>
      </c>
    </row>
    <row r="34" spans="1:3" x14ac:dyDescent="0.2">
      <c r="A34" s="52" t="s">
        <v>223</v>
      </c>
      <c r="B34" s="52">
        <v>186.55500000000001</v>
      </c>
      <c r="C34" s="58">
        <v>0.1264085793612244</v>
      </c>
    </row>
    <row r="35" spans="1:3" ht="15" thickBot="1" x14ac:dyDescent="0.25">
      <c r="A35" s="16" t="s">
        <v>47</v>
      </c>
      <c r="B35" s="41">
        <v>147580.96400000001</v>
      </c>
      <c r="C35" s="45">
        <v>99.999999999999943</v>
      </c>
    </row>
    <row r="36" spans="1:3" ht="11.25" customHeight="1" thickTop="1" x14ac:dyDescent="0.2">
      <c r="B36" s="47"/>
      <c r="C36" s="28"/>
    </row>
    <row r="37" spans="1:3" x14ac:dyDescent="0.2">
      <c r="A37" s="31" t="s">
        <v>48</v>
      </c>
    </row>
    <row r="39" spans="1:3" x14ac:dyDescent="0.2">
      <c r="A39" s="11"/>
    </row>
    <row r="40" spans="1:3" x14ac:dyDescent="0.2">
      <c r="A40" s="11" t="s">
        <v>290</v>
      </c>
      <c r="B40" s="33"/>
      <c r="C40" s="33"/>
    </row>
    <row r="41" spans="1:3" x14ac:dyDescent="0.2">
      <c r="A41" s="1" t="s">
        <v>291</v>
      </c>
    </row>
    <row r="42" spans="1:3" x14ac:dyDescent="0.2">
      <c r="A42" s="14" t="s">
        <v>257</v>
      </c>
      <c r="B42" s="10"/>
      <c r="C42" s="10"/>
    </row>
    <row r="44" spans="1:3" x14ac:dyDescent="0.2">
      <c r="A44" s="11" t="s">
        <v>65</v>
      </c>
      <c r="B44" s="6"/>
    </row>
    <row r="45" spans="1:3" x14ac:dyDescent="0.2">
      <c r="A45" s="14" t="s">
        <v>56</v>
      </c>
      <c r="B45" s="14"/>
      <c r="C45" s="14"/>
    </row>
    <row r="46" spans="1:3" ht="27" customHeight="1" x14ac:dyDescent="0.2">
      <c r="A46" s="66" t="s">
        <v>266</v>
      </c>
      <c r="B46" s="66"/>
      <c r="C46" s="66"/>
    </row>
    <row r="47" spans="1:3" x14ac:dyDescent="0.2">
      <c r="A47" s="14" t="s">
        <v>264</v>
      </c>
      <c r="B47" s="14"/>
      <c r="C47" s="14"/>
    </row>
    <row r="48" spans="1:3" x14ac:dyDescent="0.2">
      <c r="A48" s="14" t="s">
        <v>263</v>
      </c>
      <c r="B48" s="14"/>
      <c r="C48" s="14"/>
    </row>
    <row r="60" spans="1:2" x14ac:dyDescent="0.2">
      <c r="A60" s="23"/>
      <c r="B60" s="23"/>
    </row>
    <row r="61" spans="1:2" x14ac:dyDescent="0.2">
      <c r="A61" s="44"/>
    </row>
    <row r="62" spans="1:2" x14ac:dyDescent="0.2">
      <c r="A62" s="7"/>
      <c r="B62" s="7"/>
    </row>
  </sheetData>
  <mergeCells count="1">
    <mergeCell ref="A46:C46"/>
  </mergeCells>
  <pageMargins left="0.7" right="0.7" top="0.75" bottom="0.75" header="0.3" footer="0.3"/>
  <pageSetup paperSize="9" scale="85" orientation="portrait" r:id="rId1"/>
  <headerFooter>
    <oddHeader>&amp;R
&amp;G</oddHeader>
  </headerFooter>
  <colBreaks count="1" manualBreakCount="1">
    <brk id="3" max="1048575" man="1"/>
  </col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EC2E71480B912642A461E49173E3158C" ma:contentTypeVersion="1" ma:contentTypeDescription="Opret et nyt dokument." ma:contentTypeScope="" ma:versionID="d4ad6db427eae7858f9436ed763351e5">
  <xsd:schema xmlns:xsd="http://www.w3.org/2001/XMLSchema" xmlns:p="http://schemas.microsoft.com/office/2006/metadata/properties" xmlns:ns1="http://schemas.microsoft.com/sharepoint/v3" targetNamespace="http://schemas.microsoft.com/office/2006/metadata/properties" ma:root="true" ma:fieldsID="b35db092dcda5e652ada841de365e9e6"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tartdato for planlægning" ma:description="" ma:internalName="PublishingStartDate">
      <xsd:simpleType>
        <xsd:restriction base="dms:Unknown"/>
      </xsd:simpleType>
    </xsd:element>
    <xsd:element name="PublishingExpirationDate" ma:index="9" nillable="true" ma:displayName="Slutdato for planlægning" ma:description=""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ma:readOnly="tru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FCA0C0CA-BD00-4203-B073-D8859391B0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77479BA3-0246-4343-93D8-0391B713EB91}">
  <ds:schemaRefs>
    <ds:schemaRef ds:uri="http://schemas.microsoft.com/office/2006/metadata/longProperties"/>
  </ds:schemaRefs>
</ds:datastoreItem>
</file>

<file path=customXml/itemProps3.xml><?xml version="1.0" encoding="utf-8"?>
<ds:datastoreItem xmlns:ds="http://schemas.openxmlformats.org/officeDocument/2006/customXml" ds:itemID="{2C401441-2CA6-4506-AE51-4DEBC58FD0EA}">
  <ds:schemaRefs>
    <ds:schemaRef ds:uri="http://schemas.microsoft.com/sharepoint/v3/contenttype/forms"/>
  </ds:schemaRefs>
</ds:datastoreItem>
</file>

<file path=customXml/itemProps4.xml><?xml version="1.0" encoding="utf-8"?>
<ds:datastoreItem xmlns:ds="http://schemas.openxmlformats.org/officeDocument/2006/customXml" ds:itemID="{65C966D9-40D5-48BF-8974-C8D5C50F3BB7}">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22</vt:i4>
      </vt:variant>
      <vt:variant>
        <vt:lpstr>Navngivne områder</vt:lpstr>
      </vt:variant>
      <vt:variant>
        <vt:i4>5</vt:i4>
      </vt:variant>
    </vt:vector>
  </HeadingPairs>
  <TitlesOfParts>
    <vt:vector size="27" baseType="lpstr">
      <vt:lpstr>2023</vt:lpstr>
      <vt:lpstr>2022</vt:lpstr>
      <vt:lpstr>2021</vt:lpstr>
      <vt:lpstr>2020</vt:lpstr>
      <vt:lpstr>2019</vt:lpstr>
      <vt:lpstr>2018</vt:lpstr>
      <vt:lpstr>2017</vt:lpstr>
      <vt:lpstr>2016</vt:lpstr>
      <vt:lpstr>2015</vt:lpstr>
      <vt:lpstr>2014</vt:lpstr>
      <vt:lpstr>2013</vt:lpstr>
      <vt:lpstr>2012</vt:lpstr>
      <vt:lpstr>2011</vt:lpstr>
      <vt:lpstr>2010</vt:lpstr>
      <vt:lpstr>2009</vt:lpstr>
      <vt:lpstr>2008</vt:lpstr>
      <vt:lpstr>2007</vt:lpstr>
      <vt:lpstr>2006</vt:lpstr>
      <vt:lpstr>2005</vt:lpstr>
      <vt:lpstr>2004</vt:lpstr>
      <vt:lpstr>2003</vt:lpstr>
      <vt:lpstr>Dokumentation</vt:lpstr>
      <vt:lpstr>'2004'!Udskriftsområde</vt:lpstr>
      <vt:lpstr>'2014'!Udskriftsområde</vt:lpstr>
      <vt:lpstr>'2015'!Udskriftsområde</vt:lpstr>
      <vt:lpstr>'2016'!Udskriftsområde</vt:lpstr>
      <vt:lpstr>'2017'!Udskriftsområde</vt:lpstr>
    </vt:vector>
  </TitlesOfParts>
  <Company>Forsikringenshus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Christina Gordon Stephansen</dc:creator>
  <cp:lastModifiedBy>Frederik Have Rundager</cp:lastModifiedBy>
  <cp:lastPrinted>2023-06-16T09:23:44Z</cp:lastPrinted>
  <dcterms:created xsi:type="dcterms:W3CDTF">2008-07-01T14:28:48Z</dcterms:created>
  <dcterms:modified xsi:type="dcterms:W3CDTF">2024-09-11T09:14:38Z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Dokument</vt:lpwstr>
  </property>
</Properties>
</file>